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arina perez\Desktop\"/>
    </mc:Choice>
  </mc:AlternateContent>
  <xr:revisionPtr revIDLastSave="0" documentId="8_{624CA899-FC9C-4FBA-B2D3-0FA683B6FFEB}" xr6:coauthVersionLast="47" xr6:coauthVersionMax="47" xr10:uidLastSave="{00000000-0000-0000-0000-000000000000}"/>
  <bookViews>
    <workbookView xWindow="-120" yWindow="-120" windowWidth="20730" windowHeight="11160" activeTab="9" xr2:uid="{00000000-000D-0000-FFFF-FFFF00000000}"/>
  </bookViews>
  <sheets>
    <sheet name="NOMINA FIJA ENERO2022" sheetId="1" r:id="rId1"/>
    <sheet name="HND VALLE 05" sheetId="2" r:id="rId2"/>
    <sheet name="SABANETA 05" sheetId="3" r:id="rId3"/>
    <sheet name="BARAHONA 03" sheetId="4" r:id="rId4"/>
    <sheet name="BAHORUCO 04" sheetId="5" r:id="rId5"/>
    <sheet name="LOS FRIOS 05" sheetId="6" r:id="rId6"/>
    <sheet name="LAS CAÑITAS 06" sheetId="7" r:id="rId7"/>
    <sheet name="INDEPENDENCIA 07" sheetId="8" r:id="rId8"/>
    <sheet name="seguridad Sede " sheetId="9" r:id="rId9"/>
    <sheet name="MILITAR ADMINISTRATIVO" sheetId="10" r:id="rId10"/>
    <sheet name="Seguridad Palomino" sheetId="11" r:id="rId11"/>
  </sheets>
  <definedNames>
    <definedName name="_xlnm._FilterDatabase" localSheetId="4" hidden="1">'BAHORUCO 04'!$B$11:$E$79</definedName>
    <definedName name="_xlnm._FilterDatabase" localSheetId="3" hidden="1">'BARAHONA 03'!$A$13:$L$85</definedName>
    <definedName name="_xlnm._FilterDatabase" localSheetId="1" hidden="1">'HND VALLE 05'!$A$13:$S$80</definedName>
    <definedName name="_xlnm._FilterDatabase" localSheetId="7" hidden="1">'INDEPENDENCIA 07'!$A$13:$E$78</definedName>
    <definedName name="_xlnm._FilterDatabase" localSheetId="6" hidden="1">'LAS CAÑITAS 06'!$A$12:$F$79</definedName>
    <definedName name="_xlnm._FilterDatabase" localSheetId="5" hidden="1">'LOS FRIOS 05'!$A$13:$D$79</definedName>
    <definedName name="_xlnm._FilterDatabase" localSheetId="0" hidden="1">'NOMINA FIJA ENERO2022'!$B$9:$E$35</definedName>
    <definedName name="_xlnm._FilterDatabase" localSheetId="2" hidden="1">'SABANETA 05'!$A$12:$E$73</definedName>
    <definedName name="_xlnm.Print_Area" localSheetId="4">'BAHORUCO 04'!$A$1:$F$88</definedName>
    <definedName name="_xlnm.Print_Area" localSheetId="3">'BARAHONA 03'!$A$1:$K$90</definedName>
    <definedName name="_xlnm.Print_Area" localSheetId="1">'HND VALLE 05'!$A$1:$T$91</definedName>
    <definedName name="_xlnm.Print_Area" localSheetId="7">'INDEPENDENCIA 07'!$A$1:$F$83</definedName>
    <definedName name="_xlnm.Print_Area" localSheetId="6">'LAS CAÑITAS 06'!$A$1:$F$85</definedName>
    <definedName name="_xlnm.Print_Area" localSheetId="5">'LOS FRIOS 05'!$A$1:$E$76</definedName>
    <definedName name="_xlnm.Print_Area" localSheetId="9">'MILITAR ADMINISTRATIVO'!$A$1:$F$22</definedName>
    <definedName name="_xlnm.Print_Area" localSheetId="0">'NOMINA FIJA ENERO2022'!$A$1:$F$42</definedName>
    <definedName name="_xlnm.Print_Area" localSheetId="2">'SABANETA 05'!$A$1:$E$74</definedName>
    <definedName name="_xlnm.Print_Area" localSheetId="10">'Seguridad Palomino'!$A$1:$F$31</definedName>
    <definedName name="_xlnm.Print_Area" localSheetId="8">'seguridad Sede 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0" l="1"/>
  <c r="E17" i="9"/>
  <c r="F76" i="8"/>
  <c r="E76" i="8"/>
  <c r="E78" i="7"/>
  <c r="D77" i="6"/>
  <c r="E79" i="5"/>
  <c r="G79" i="4"/>
  <c r="E81" i="3"/>
  <c r="R98" i="2"/>
  <c r="Q98" i="2"/>
  <c r="P98" i="2"/>
  <c r="S98" i="2" s="1"/>
  <c r="J98" i="2"/>
  <c r="I98" i="2"/>
  <c r="N98" i="2" s="1"/>
  <c r="O98" i="2" s="1"/>
  <c r="G82" i="2"/>
  <c r="M80" i="2"/>
  <c r="L80" i="2"/>
  <c r="K80" i="2"/>
  <c r="H80" i="2"/>
  <c r="R76" i="2"/>
  <c r="Q76" i="2"/>
  <c r="P76" i="2"/>
  <c r="N76" i="2"/>
  <c r="O76" i="2" s="1"/>
  <c r="J76" i="2"/>
  <c r="I76" i="2"/>
  <c r="R75" i="2"/>
  <c r="Q75" i="2"/>
  <c r="P75" i="2"/>
  <c r="J75" i="2"/>
  <c r="I75" i="2"/>
  <c r="R74" i="2"/>
  <c r="Q74" i="2"/>
  <c r="P74" i="2"/>
  <c r="J74" i="2"/>
  <c r="I74" i="2"/>
  <c r="R73" i="2"/>
  <c r="Q73" i="2"/>
  <c r="P73" i="2"/>
  <c r="N73" i="2"/>
  <c r="O73" i="2" s="1"/>
  <c r="J73" i="2"/>
  <c r="I73" i="2"/>
  <c r="R72" i="2"/>
  <c r="Q72" i="2"/>
  <c r="P72" i="2"/>
  <c r="J72" i="2"/>
  <c r="I72" i="2"/>
  <c r="R71" i="2"/>
  <c r="Q71" i="2"/>
  <c r="P71" i="2"/>
  <c r="J71" i="2"/>
  <c r="I71" i="2"/>
  <c r="R70" i="2"/>
  <c r="Q70" i="2"/>
  <c r="P70" i="2"/>
  <c r="N70" i="2"/>
  <c r="O70" i="2" s="1"/>
  <c r="J70" i="2"/>
  <c r="I70" i="2"/>
  <c r="R69" i="2"/>
  <c r="Q69" i="2"/>
  <c r="P69" i="2"/>
  <c r="J69" i="2"/>
  <c r="I69" i="2"/>
  <c r="R68" i="2"/>
  <c r="Q68" i="2"/>
  <c r="P68" i="2"/>
  <c r="J68" i="2"/>
  <c r="I68" i="2"/>
  <c r="R67" i="2"/>
  <c r="Q67" i="2"/>
  <c r="P67" i="2"/>
  <c r="N67" i="2"/>
  <c r="O67" i="2" s="1"/>
  <c r="J67" i="2"/>
  <c r="I67" i="2"/>
  <c r="R66" i="2"/>
  <c r="Q66" i="2"/>
  <c r="P66" i="2"/>
  <c r="J66" i="2"/>
  <c r="I66" i="2"/>
  <c r="R65" i="2"/>
  <c r="Q65" i="2"/>
  <c r="P65" i="2"/>
  <c r="J65" i="2"/>
  <c r="I65" i="2"/>
  <c r="R64" i="2"/>
  <c r="Q64" i="2"/>
  <c r="P64" i="2"/>
  <c r="N64" i="2"/>
  <c r="O64" i="2" s="1"/>
  <c r="J64" i="2"/>
  <c r="I64" i="2"/>
  <c r="R63" i="2"/>
  <c r="Q63" i="2"/>
  <c r="P63" i="2"/>
  <c r="J63" i="2"/>
  <c r="I63" i="2"/>
  <c r="R62" i="2"/>
  <c r="Q62" i="2"/>
  <c r="P62" i="2"/>
  <c r="J62" i="2"/>
  <c r="I62" i="2"/>
  <c r="R61" i="2"/>
  <c r="Q61" i="2"/>
  <c r="P61" i="2"/>
  <c r="N61" i="2"/>
  <c r="O61" i="2" s="1"/>
  <c r="J61" i="2"/>
  <c r="I61" i="2"/>
  <c r="R60" i="2"/>
  <c r="Q60" i="2"/>
  <c r="P60" i="2"/>
  <c r="J60" i="2"/>
  <c r="I60" i="2"/>
  <c r="R59" i="2"/>
  <c r="Q59" i="2"/>
  <c r="P59" i="2"/>
  <c r="J59" i="2"/>
  <c r="I59" i="2"/>
  <c r="R58" i="2"/>
  <c r="Q58" i="2"/>
  <c r="P58" i="2"/>
  <c r="N58" i="2"/>
  <c r="O58" i="2" s="1"/>
  <c r="J58" i="2"/>
  <c r="I58" i="2"/>
  <c r="R57" i="2"/>
  <c r="Q57" i="2"/>
  <c r="P57" i="2"/>
  <c r="J57" i="2"/>
  <c r="I57" i="2"/>
  <c r="R56" i="2"/>
  <c r="Q56" i="2"/>
  <c r="P56" i="2"/>
  <c r="J56" i="2"/>
  <c r="I56" i="2"/>
  <c r="R55" i="2"/>
  <c r="Q55" i="2"/>
  <c r="P55" i="2"/>
  <c r="N55" i="2"/>
  <c r="O55" i="2" s="1"/>
  <c r="J55" i="2"/>
  <c r="I55" i="2"/>
  <c r="R54" i="2"/>
  <c r="Q54" i="2"/>
  <c r="P54" i="2"/>
  <c r="J54" i="2"/>
  <c r="I54" i="2"/>
  <c r="R53" i="2"/>
  <c r="Q53" i="2"/>
  <c r="P53" i="2"/>
  <c r="J53" i="2"/>
  <c r="I53" i="2"/>
  <c r="R52" i="2"/>
  <c r="Q52" i="2"/>
  <c r="P52" i="2"/>
  <c r="N52" i="2"/>
  <c r="O52" i="2" s="1"/>
  <c r="J52" i="2"/>
  <c r="I52" i="2"/>
  <c r="R51" i="2"/>
  <c r="Q51" i="2"/>
  <c r="P51" i="2"/>
  <c r="J51" i="2"/>
  <c r="I51" i="2"/>
  <c r="R50" i="2"/>
  <c r="Q50" i="2"/>
  <c r="P50" i="2"/>
  <c r="J50" i="2"/>
  <c r="I50" i="2"/>
  <c r="R49" i="2"/>
  <c r="Q49" i="2"/>
  <c r="P49" i="2"/>
  <c r="N49" i="2"/>
  <c r="O49" i="2" s="1"/>
  <c r="J49" i="2"/>
  <c r="I49" i="2"/>
  <c r="R48" i="2"/>
  <c r="Q48" i="2"/>
  <c r="P48" i="2"/>
  <c r="J48" i="2"/>
  <c r="I48" i="2"/>
  <c r="R47" i="2"/>
  <c r="Q47" i="2"/>
  <c r="P47" i="2"/>
  <c r="J47" i="2"/>
  <c r="I47" i="2"/>
  <c r="R46" i="2"/>
  <c r="Q46" i="2"/>
  <c r="P46" i="2"/>
  <c r="N46" i="2"/>
  <c r="O46" i="2" s="1"/>
  <c r="J46" i="2"/>
  <c r="I46" i="2"/>
  <c r="R45" i="2"/>
  <c r="Q45" i="2"/>
  <c r="P45" i="2"/>
  <c r="J45" i="2"/>
  <c r="I45" i="2"/>
  <c r="R44" i="2"/>
  <c r="Q44" i="2"/>
  <c r="P44" i="2"/>
  <c r="J44" i="2"/>
  <c r="I44" i="2"/>
  <c r="R43" i="2"/>
  <c r="Q43" i="2"/>
  <c r="P43" i="2"/>
  <c r="N43" i="2"/>
  <c r="O43" i="2" s="1"/>
  <c r="J43" i="2"/>
  <c r="I43" i="2"/>
  <c r="R42" i="2"/>
  <c r="Q42" i="2"/>
  <c r="P42" i="2"/>
  <c r="J42" i="2"/>
  <c r="I42" i="2"/>
  <c r="R41" i="2"/>
  <c r="Q41" i="2"/>
  <c r="P41" i="2"/>
  <c r="J41" i="2"/>
  <c r="I41" i="2"/>
  <c r="R40" i="2"/>
  <c r="Q40" i="2"/>
  <c r="P40" i="2"/>
  <c r="N40" i="2"/>
  <c r="O40" i="2" s="1"/>
  <c r="J40" i="2"/>
  <c r="I40" i="2"/>
  <c r="R39" i="2"/>
  <c r="Q39" i="2"/>
  <c r="P39" i="2"/>
  <c r="J39" i="2"/>
  <c r="I39" i="2"/>
  <c r="R38" i="2"/>
  <c r="Q38" i="2"/>
  <c r="P38" i="2"/>
  <c r="J38" i="2"/>
  <c r="I38" i="2"/>
  <c r="R37" i="2"/>
  <c r="Q37" i="2"/>
  <c r="P37" i="2"/>
  <c r="N37" i="2"/>
  <c r="O37" i="2" s="1"/>
  <c r="J37" i="2"/>
  <c r="I37" i="2"/>
  <c r="R36" i="2"/>
  <c r="Q36" i="2"/>
  <c r="P36" i="2"/>
  <c r="J36" i="2"/>
  <c r="I36" i="2"/>
  <c r="R35" i="2"/>
  <c r="Q35" i="2"/>
  <c r="P35" i="2"/>
  <c r="J35" i="2"/>
  <c r="I35" i="2"/>
  <c r="R34" i="2"/>
  <c r="Q34" i="2"/>
  <c r="P34" i="2"/>
  <c r="N34" i="2"/>
  <c r="O34" i="2" s="1"/>
  <c r="J34" i="2"/>
  <c r="I34" i="2"/>
  <c r="R33" i="2"/>
  <c r="Q33" i="2"/>
  <c r="P33" i="2"/>
  <c r="J33" i="2"/>
  <c r="I33" i="2"/>
  <c r="R32" i="2"/>
  <c r="Q32" i="2"/>
  <c r="P32" i="2"/>
  <c r="J32" i="2"/>
  <c r="I32" i="2"/>
  <c r="R31" i="2"/>
  <c r="Q31" i="2"/>
  <c r="P31" i="2"/>
  <c r="N31" i="2"/>
  <c r="O31" i="2" s="1"/>
  <c r="J31" i="2"/>
  <c r="I31" i="2"/>
  <c r="R30" i="2"/>
  <c r="Q30" i="2"/>
  <c r="P30" i="2"/>
  <c r="J30" i="2"/>
  <c r="I30" i="2"/>
  <c r="R29" i="2"/>
  <c r="Q29" i="2"/>
  <c r="P29" i="2"/>
  <c r="J29" i="2"/>
  <c r="I29" i="2"/>
  <c r="R28" i="2"/>
  <c r="Q28" i="2"/>
  <c r="P28" i="2"/>
  <c r="N28" i="2"/>
  <c r="O28" i="2" s="1"/>
  <c r="J28" i="2"/>
  <c r="I28" i="2"/>
  <c r="R27" i="2"/>
  <c r="Q27" i="2"/>
  <c r="P27" i="2"/>
  <c r="J27" i="2"/>
  <c r="I27" i="2"/>
  <c r="R26" i="2"/>
  <c r="Q26" i="2"/>
  <c r="P26" i="2"/>
  <c r="J26" i="2"/>
  <c r="I26" i="2"/>
  <c r="R25" i="2"/>
  <c r="Q25" i="2"/>
  <c r="P25" i="2"/>
  <c r="N25" i="2"/>
  <c r="O25" i="2" s="1"/>
  <c r="J25" i="2"/>
  <c r="I25" i="2"/>
  <c r="R24" i="2"/>
  <c r="Q24" i="2"/>
  <c r="P24" i="2"/>
  <c r="J24" i="2"/>
  <c r="I24" i="2"/>
  <c r="R23" i="2"/>
  <c r="Q23" i="2"/>
  <c r="P23" i="2"/>
  <c r="J23" i="2"/>
  <c r="I23" i="2"/>
  <c r="R22" i="2"/>
  <c r="Q22" i="2"/>
  <c r="P22" i="2"/>
  <c r="N22" i="2"/>
  <c r="O22" i="2" s="1"/>
  <c r="J22" i="2"/>
  <c r="I22" i="2"/>
  <c r="R21" i="2"/>
  <c r="Q21" i="2"/>
  <c r="P21" i="2"/>
  <c r="J21" i="2"/>
  <c r="I21" i="2"/>
  <c r="Q20" i="2"/>
  <c r="S20" i="2" s="1"/>
  <c r="P20" i="2"/>
  <c r="J20" i="2"/>
  <c r="I20" i="2"/>
  <c r="N20" i="2" s="1"/>
  <c r="O20" i="2" s="1"/>
  <c r="R19" i="2"/>
  <c r="Q19" i="2"/>
  <c r="P19" i="2"/>
  <c r="S19" i="2" s="1"/>
  <c r="J19" i="2"/>
  <c r="N19" i="2" s="1"/>
  <c r="O19" i="2" s="1"/>
  <c r="I19" i="2"/>
  <c r="R18" i="2"/>
  <c r="Q18" i="2"/>
  <c r="P18" i="2"/>
  <c r="J18" i="2"/>
  <c r="I18" i="2"/>
  <c r="N18" i="2" s="1"/>
  <c r="O18" i="2" s="1"/>
  <c r="R17" i="2"/>
  <c r="Q17" i="2"/>
  <c r="P17" i="2"/>
  <c r="J17" i="2"/>
  <c r="I17" i="2"/>
  <c r="N17" i="2" s="1"/>
  <c r="O17" i="2" s="1"/>
  <c r="R16" i="2"/>
  <c r="Q16" i="2"/>
  <c r="P16" i="2"/>
  <c r="S16" i="2" s="1"/>
  <c r="J16" i="2"/>
  <c r="N16" i="2" s="1"/>
  <c r="O16" i="2" s="1"/>
  <c r="I16" i="2"/>
  <c r="Q15" i="2"/>
  <c r="P15" i="2"/>
  <c r="N15" i="2"/>
  <c r="O15" i="2" s="1"/>
  <c r="J15" i="2"/>
  <c r="I15" i="2"/>
  <c r="R14" i="2"/>
  <c r="R80" i="2" s="1"/>
  <c r="Q14" i="2"/>
  <c r="Q80" i="2" s="1"/>
  <c r="P14" i="2"/>
  <c r="P80" i="2" s="1"/>
  <c r="J14" i="2"/>
  <c r="I14" i="2"/>
  <c r="I80" i="2" s="1"/>
  <c r="E35" i="1"/>
  <c r="S15" i="2" l="1"/>
  <c r="N21" i="2"/>
  <c r="O21" i="2" s="1"/>
  <c r="N24" i="2"/>
  <c r="O24" i="2" s="1"/>
  <c r="N27" i="2"/>
  <c r="O27" i="2" s="1"/>
  <c r="N30" i="2"/>
  <c r="O30" i="2" s="1"/>
  <c r="S32" i="2"/>
  <c r="N33" i="2"/>
  <c r="O33" i="2" s="1"/>
  <c r="S35" i="2"/>
  <c r="N36" i="2"/>
  <c r="O36" i="2" s="1"/>
  <c r="N39" i="2"/>
  <c r="O39" i="2" s="1"/>
  <c r="S41" i="2"/>
  <c r="N42" i="2"/>
  <c r="O42" i="2" s="1"/>
  <c r="S44" i="2"/>
  <c r="N45" i="2"/>
  <c r="O45" i="2" s="1"/>
  <c r="S47" i="2"/>
  <c r="N48" i="2"/>
  <c r="O48" i="2" s="1"/>
  <c r="S50" i="2"/>
  <c r="N51" i="2"/>
  <c r="O51" i="2" s="1"/>
  <c r="S53" i="2"/>
  <c r="N54" i="2"/>
  <c r="O54" i="2" s="1"/>
  <c r="S56" i="2"/>
  <c r="N57" i="2"/>
  <c r="O57" i="2" s="1"/>
  <c r="S59" i="2"/>
  <c r="N60" i="2"/>
  <c r="O60" i="2" s="1"/>
  <c r="S62" i="2"/>
  <c r="N63" i="2"/>
  <c r="O63" i="2" s="1"/>
  <c r="S65" i="2"/>
  <c r="N66" i="2"/>
  <c r="O66" i="2" s="1"/>
  <c r="S68" i="2"/>
  <c r="N69" i="2"/>
  <c r="O69" i="2" s="1"/>
  <c r="S71" i="2"/>
  <c r="N72" i="2"/>
  <c r="O72" i="2" s="1"/>
  <c r="S74" i="2"/>
  <c r="N75" i="2"/>
  <c r="O75" i="2" s="1"/>
  <c r="S17" i="2"/>
  <c r="S21" i="2"/>
  <c r="S24" i="2"/>
  <c r="S27" i="2"/>
  <c r="S30" i="2"/>
  <c r="S33" i="2"/>
  <c r="S36" i="2"/>
  <c r="S39" i="2"/>
  <c r="S42" i="2"/>
  <c r="S45" i="2"/>
  <c r="S48" i="2"/>
  <c r="S51" i="2"/>
  <c r="S54" i="2"/>
  <c r="S57" i="2"/>
  <c r="S60" i="2"/>
  <c r="S63" i="2"/>
  <c r="S66" i="2"/>
  <c r="S69" i="2"/>
  <c r="S72" i="2"/>
  <c r="S75" i="2"/>
  <c r="S18" i="2"/>
  <c r="N23" i="2"/>
  <c r="O23" i="2" s="1"/>
  <c r="N26" i="2"/>
  <c r="O26" i="2" s="1"/>
  <c r="N29" i="2"/>
  <c r="O29" i="2" s="1"/>
  <c r="N32" i="2"/>
  <c r="O32" i="2" s="1"/>
  <c r="N35" i="2"/>
  <c r="O35" i="2" s="1"/>
  <c r="N38" i="2"/>
  <c r="O38" i="2" s="1"/>
  <c r="N41" i="2"/>
  <c r="O41" i="2" s="1"/>
  <c r="N44" i="2"/>
  <c r="O44" i="2" s="1"/>
  <c r="N47" i="2"/>
  <c r="O47" i="2" s="1"/>
  <c r="N50" i="2"/>
  <c r="O50" i="2" s="1"/>
  <c r="N53" i="2"/>
  <c r="O53" i="2" s="1"/>
  <c r="N56" i="2"/>
  <c r="O56" i="2" s="1"/>
  <c r="N59" i="2"/>
  <c r="O59" i="2" s="1"/>
  <c r="N62" i="2"/>
  <c r="O62" i="2" s="1"/>
  <c r="N65" i="2"/>
  <c r="O65" i="2" s="1"/>
  <c r="N68" i="2"/>
  <c r="O68" i="2" s="1"/>
  <c r="N71" i="2"/>
  <c r="O71" i="2" s="1"/>
  <c r="N74" i="2"/>
  <c r="O74" i="2" s="1"/>
  <c r="S14" i="2"/>
  <c r="S80" i="2" s="1"/>
  <c r="J80" i="2"/>
  <c r="N14" i="2"/>
  <c r="S22" i="2"/>
  <c r="S23" i="2"/>
  <c r="S25" i="2"/>
  <c r="S26" i="2"/>
  <c r="S28" i="2"/>
  <c r="S29" i="2"/>
  <c r="S31" i="2"/>
  <c r="S34" i="2"/>
  <c r="S37" i="2"/>
  <c r="S38" i="2"/>
  <c r="S40" i="2"/>
  <c r="S43" i="2"/>
  <c r="S46" i="2"/>
  <c r="S49" i="2"/>
  <c r="S52" i="2"/>
  <c r="S55" i="2"/>
  <c r="S58" i="2"/>
  <c r="S61" i="2"/>
  <c r="S64" i="2"/>
  <c r="S67" i="2"/>
  <c r="S70" i="2"/>
  <c r="S73" i="2"/>
  <c r="S76" i="2"/>
  <c r="O14" i="2" l="1"/>
  <c r="O80" i="2" s="1"/>
  <c r="N80" i="2"/>
</calcChain>
</file>

<file path=xl/sharedStrings.xml><?xml version="1.0" encoding="utf-8"?>
<sst xmlns="http://schemas.openxmlformats.org/spreadsheetml/2006/main" count="1295" uniqueCount="884">
  <si>
    <t>UNIDAD TECNICA EJECUTORA DE PROYECTOS DE DESARROLLO AGROFORESTAL</t>
  </si>
  <si>
    <t>NOMINA PERSONAL FIJO 2.1.1.1.01</t>
  </si>
  <si>
    <t xml:space="preserve">   - MAYO 2023</t>
  </si>
  <si>
    <t>EMPLEADO</t>
  </si>
  <si>
    <t>CARGO</t>
  </si>
  <si>
    <t>NUMERO DE CTA. BANCARIA</t>
  </si>
  <si>
    <t>SUELDO 
BRUTO</t>
  </si>
  <si>
    <t>ELIFERBO HERASME DIAZ</t>
  </si>
  <si>
    <t>DIRECTOR EJECUTIVO</t>
  </si>
  <si>
    <t>200019603047132</t>
  </si>
  <si>
    <t>RAFAEL ALBERTO GOMEZ GONZALEZ</t>
  </si>
  <si>
    <t>ENCARGADO DE NOMINAS</t>
  </si>
  <si>
    <t>200010301777015</t>
  </si>
  <si>
    <t>YOHANNA LEYBA ZORRILLA</t>
  </si>
  <si>
    <t>COORDINADORA INTERINSTITUCIONAL</t>
  </si>
  <si>
    <t>200010232043188</t>
  </si>
  <si>
    <t>EZEQUIEL MARTINEZ JAPA</t>
  </si>
  <si>
    <t>SUPERVISOR DE TRANSPORTACION</t>
  </si>
  <si>
    <t>200010232045542</t>
  </si>
  <si>
    <t>MARIBEL REYES</t>
  </si>
  <si>
    <t xml:space="preserve">CONSERJE </t>
  </si>
  <si>
    <t>200019600324921</t>
  </si>
  <si>
    <t>ANA JULIA SANTANA AMANCIO</t>
  </si>
  <si>
    <t>CONSERJE</t>
  </si>
  <si>
    <t>200019600750398</t>
  </si>
  <si>
    <t xml:space="preserve">JOSE DOLORES MORETA LORENZO </t>
  </si>
  <si>
    <t>COORDINADOR GENERAL PROYECTO AGROFORESTAL SABANETA</t>
  </si>
  <si>
    <t>200011001182066</t>
  </si>
  <si>
    <t>CONRADO ARISTIDES SANTANA REYES</t>
  </si>
  <si>
    <t>ASESOR AGROFORESTAL</t>
  </si>
  <si>
    <t>200019603189346</t>
  </si>
  <si>
    <t>WILLIN FRANCIS DIAZ</t>
  </si>
  <si>
    <t>CHOFER PROYECTO AGROFORESTAL HONDO VALLE Y JUAN SANTIAGO</t>
  </si>
  <si>
    <t>200019603094123</t>
  </si>
  <si>
    <t>SALLY BARETT BAEZ</t>
  </si>
  <si>
    <t>ASISTENTE EJECUTIVA</t>
  </si>
  <si>
    <t>200013200296542</t>
  </si>
  <si>
    <t>ENMANUEL GARCIA</t>
  </si>
  <si>
    <t>COORDINADOR GENERAL PROYECTO AGROFORESTAL LAS CAÑITAS</t>
  </si>
  <si>
    <t>200019603138970</t>
  </si>
  <si>
    <t>DOMINGO GONZALEZ DIAZ</t>
  </si>
  <si>
    <t>CHOFER PROYECTO AGROFORESTAL BAHORUCO</t>
  </si>
  <si>
    <t>200019603200795</t>
  </si>
  <si>
    <t>JHASSELIS MORA FELIZ</t>
  </si>
  <si>
    <t>ASISTENTE PROYECTO AGROFORESTAL BAHORUCO</t>
  </si>
  <si>
    <t>200019603124780</t>
  </si>
  <si>
    <t>NICOLAS MARCANO QUEVEDO</t>
  </si>
  <si>
    <t>COOR. GENERAL PDA HONDO VALLE Y JUAN SANTIAGO</t>
  </si>
  <si>
    <t>200010111535901</t>
  </si>
  <si>
    <t>CATHERINE BAUTISTA BELTRE</t>
  </si>
  <si>
    <t>TECNICO DE GESTION DE RR.HH.</t>
  </si>
  <si>
    <t>200011620611884</t>
  </si>
  <si>
    <t>LENYN MORETA LUGO</t>
  </si>
  <si>
    <t>CHOFER</t>
  </si>
  <si>
    <t>200019603284378</t>
  </si>
  <si>
    <t>KEYSER SEAVER FELIZ SEGURA</t>
  </si>
  <si>
    <t>200019603309969</t>
  </si>
  <si>
    <t>SONNIA PEÑA GONZALEZ</t>
  </si>
  <si>
    <t>SECRETARIA</t>
  </si>
  <si>
    <t>200019600803951</t>
  </si>
  <si>
    <t>POLIVIO RIVAS PEREZ</t>
  </si>
  <si>
    <t>ABOGADO</t>
  </si>
  <si>
    <t>200019603361694</t>
  </si>
  <si>
    <t>JUAN CUEVAS FERRERAS</t>
  </si>
  <si>
    <t xml:space="preserve">ENCARGADO BENEFICIARIOS </t>
  </si>
  <si>
    <t>200019603361688</t>
  </si>
  <si>
    <t>DIOSMIN CRISTINO SANTANA BENITEZ</t>
  </si>
  <si>
    <t>200019603311848</t>
  </si>
  <si>
    <t>VIRKANDRYS ENOELYS MONTILLA CARVAJAL</t>
  </si>
  <si>
    <t>TECNICO DE COMUNICACIONES</t>
  </si>
  <si>
    <t>ANA MAGDALENA PERDOMO PEREZ</t>
  </si>
  <si>
    <t>AUXILIAR ADMINISTRATIVO</t>
  </si>
  <si>
    <t>Maximo Perez Santana</t>
  </si>
  <si>
    <t>Asistente PDA Independencia</t>
  </si>
  <si>
    <t>LISBETH KATIUSKA BATISTA FRIAS</t>
  </si>
  <si>
    <t xml:space="preserve">  Rafael A. Gomez G.</t>
  </si>
  <si>
    <t>Encargado de Nominas</t>
  </si>
  <si>
    <t>PROYECTO AGROFORESTAL HONDO VALLE Y JUAN SANTIAGO</t>
  </si>
  <si>
    <t xml:space="preserve"> NOMINA PERSONAL TEMPORERO 2.1.1.2.08</t>
  </si>
  <si>
    <t>Aportes Empleado</t>
  </si>
  <si>
    <t>Aportes Empleador</t>
  </si>
  <si>
    <t>No.</t>
  </si>
  <si>
    <t>Nombre</t>
  </si>
  <si>
    <t xml:space="preserve">Cedula </t>
  </si>
  <si>
    <t xml:space="preserve">Numero de Cuenta </t>
  </si>
  <si>
    <t>Cargo</t>
  </si>
  <si>
    <t>Sueldo Bruto</t>
  </si>
  <si>
    <t>Seguro
 vida</t>
  </si>
  <si>
    <t>SFS 3.04%</t>
  </si>
  <si>
    <t>AFP 2.87%</t>
  </si>
  <si>
    <t>Dependientes
Adicional</t>
  </si>
  <si>
    <t>Cooperativa
(COOPAUTEPDA)</t>
  </si>
  <si>
    <t>ISR</t>
  </si>
  <si>
    <t>Total 
Descuentos</t>
  </si>
  <si>
    <t>Sueldo
 Neto</t>
  </si>
  <si>
    <t>SFS 7.09%</t>
  </si>
  <si>
    <t>AFP 7.10%</t>
  </si>
  <si>
    <t>ARL 1.1%</t>
  </si>
  <si>
    <t>Total Aportes</t>
  </si>
  <si>
    <t>ADRINERVA MAIRENI INOA ROSARIO</t>
  </si>
  <si>
    <t>05300348983</t>
  </si>
  <si>
    <t>200010610072300</t>
  </si>
  <si>
    <t>AUDITOR TECNICO</t>
  </si>
  <si>
    <t>ANA ESTHER DE LEON PEGUERO</t>
  </si>
  <si>
    <t>00201431145</t>
  </si>
  <si>
    <t>200019601862223</t>
  </si>
  <si>
    <t>ESPECIALISTA AMBIENTAL</t>
  </si>
  <si>
    <t>ANA ISENIA SOLIS RODRIGUEZ</t>
  </si>
  <si>
    <t>40220454538</t>
  </si>
  <si>
    <t>TECNICO DE NOMINA</t>
  </si>
  <si>
    <t>ANDRY YOHAN DIAZ SANSUR</t>
  </si>
  <si>
    <t>40229668492</t>
  </si>
  <si>
    <t>DIBUJANTE TITULACION</t>
  </si>
  <si>
    <t>AWILDA ANTONIA GARCIA DE LA CRUZ</t>
  </si>
  <si>
    <t>05500328942</t>
  </si>
  <si>
    <t>200019603179966</t>
  </si>
  <si>
    <t>CARLOS ALBERTO BATISTA</t>
  </si>
  <si>
    <t>40228168197</t>
  </si>
  <si>
    <t>200011020135328</t>
  </si>
  <si>
    <t>AUXILIAR DE MANTENIMIENTO</t>
  </si>
  <si>
    <t>CARMEN CAROLINA CORDERO CARABALLO</t>
  </si>
  <si>
    <t>22900080742</t>
  </si>
  <si>
    <t>200019601621054</t>
  </si>
  <si>
    <t>ENCARGADA DE OPERACIONES</t>
  </si>
  <si>
    <t>CHEURIS REYES PINEDA</t>
  </si>
  <si>
    <t>02200362842</t>
  </si>
  <si>
    <t>200011020197094</t>
  </si>
  <si>
    <t>CHRISTOPHER SANCHEZ ALEJANDRO</t>
  </si>
  <si>
    <t>40228382129</t>
  </si>
  <si>
    <t>FACILITADOR</t>
  </si>
  <si>
    <t>CLARITZA ELIZABETH DIAZ</t>
  </si>
  <si>
    <t>00115420325</t>
  </si>
  <si>
    <t>200019600763822</t>
  </si>
  <si>
    <t>GESTOR DE PROTOCOLO</t>
  </si>
  <si>
    <t>ELVIRA NICOLLE PINEDA FERRERAS</t>
  </si>
  <si>
    <t>22301810648</t>
  </si>
  <si>
    <t>200010120136123</t>
  </si>
  <si>
    <t>ENCUESTADORA</t>
  </si>
  <si>
    <t xml:space="preserve"> </t>
  </si>
  <si>
    <t>ENMANUEL CUELLO DE LEON</t>
  </si>
  <si>
    <t>40222411197</t>
  </si>
  <si>
    <t>200012402812432</t>
  </si>
  <si>
    <t>TECNICO DE CAMPO</t>
  </si>
  <si>
    <t>EUGENIO OBDULO DUVAL SIERRA</t>
  </si>
  <si>
    <t>00100531789</t>
  </si>
  <si>
    <t>ANALISTA DE CONTROL INTERNO</t>
  </si>
  <si>
    <t>FELIPE COMAS</t>
  </si>
  <si>
    <t>10900013391</t>
  </si>
  <si>
    <t>200019601653376</t>
  </si>
  <si>
    <t>JARDINERO</t>
  </si>
  <si>
    <t>FRANCISCO DEL CARMEN RAMIREZ</t>
  </si>
  <si>
    <t>10900009589</t>
  </si>
  <si>
    <t>200019601184999</t>
  </si>
  <si>
    <t>VIGILANTE</t>
  </si>
  <si>
    <t>FREYLIN SUERO GARCIA</t>
  </si>
  <si>
    <t>01700267733</t>
  </si>
  <si>
    <t>GLADYS MARIA JIMENEZ</t>
  </si>
  <si>
    <t>02200077655</t>
  </si>
  <si>
    <t>GENESIS PANIAGUA SANCHEZ</t>
  </si>
  <si>
    <t>01201228598</t>
  </si>
  <si>
    <t>200019603125477</t>
  </si>
  <si>
    <t>FACILITADORA</t>
  </si>
  <si>
    <t>GUILLERMO DE LA ROSA MARTINEZ</t>
  </si>
  <si>
    <t>00400119996</t>
  </si>
  <si>
    <t>MECANICO</t>
  </si>
  <si>
    <t>JESUS LUCIANO PERALTA</t>
  </si>
  <si>
    <t>10900050583</t>
  </si>
  <si>
    <t>JESUS MANUEL MONTERO MARTINEZ</t>
  </si>
  <si>
    <t>01600043762</t>
  </si>
  <si>
    <t>JESUS MANUEL PEREZ JIMENEZ</t>
  </si>
  <si>
    <t>01600015638</t>
  </si>
  <si>
    <t>200019600913632</t>
  </si>
  <si>
    <t>JOSE DAVID MONTERO PEREZ</t>
  </si>
  <si>
    <t>07500091769</t>
  </si>
  <si>
    <t>200019600652740</t>
  </si>
  <si>
    <t>SUPERVISOR AGROFORESTAL</t>
  </si>
  <si>
    <t>JOSE FAUSTINO DURAN ROMERO</t>
  </si>
  <si>
    <t>40236902082</t>
  </si>
  <si>
    <t>200010232043405</t>
  </si>
  <si>
    <t>OPERADOR BULLDOZERS</t>
  </si>
  <si>
    <t>JOSE EMILIO VARGAS HERASME</t>
  </si>
  <si>
    <t>02200107767</t>
  </si>
  <si>
    <t>RESPONSABLE DE ACCESO A LA LIB</t>
  </si>
  <si>
    <t>JUAN FRANCISCO DE LA CRUZ DE LEON</t>
  </si>
  <si>
    <t>40226593297</t>
  </si>
  <si>
    <t>AUXILIAR</t>
  </si>
  <si>
    <t>JUAN BATISTA DE LA CRUZ</t>
  </si>
  <si>
    <t>40236081788</t>
  </si>
  <si>
    <t>200019602095345</t>
  </si>
  <si>
    <t>JUAN ALEXIS DE OLEO MERAN</t>
  </si>
  <si>
    <t>07500112359</t>
  </si>
  <si>
    <t>JULIO CESAR DIAZ REYES</t>
  </si>
  <si>
    <t>40226614432</t>
  </si>
  <si>
    <t>200011620409449</t>
  </si>
  <si>
    <t>JULIO EUDOMAR TAVAREZ CUEVAS</t>
  </si>
  <si>
    <t>22400744045</t>
  </si>
  <si>
    <t>200019600519790</t>
  </si>
  <si>
    <t>LEIDY LAURA CUEVAS ENCARNACION</t>
  </si>
  <si>
    <t>40218659957</t>
  </si>
  <si>
    <t>200010801291850</t>
  </si>
  <si>
    <t>LIDIO VENTURA FAMILIA</t>
  </si>
  <si>
    <t>10900003632</t>
  </si>
  <si>
    <t>SERENO</t>
  </si>
  <si>
    <t>LUIS ERNESTO MONTERO MONTERO</t>
  </si>
  <si>
    <t>00105205199</t>
  </si>
  <si>
    <t>ASISTENTE</t>
  </si>
  <si>
    <t>MERAN ENCARNACION FORTUNA</t>
  </si>
  <si>
    <t>11000007754</t>
  </si>
  <si>
    <t>MERCEDES FULCAR SANCHEZ</t>
  </si>
  <si>
    <t>00300487949</t>
  </si>
  <si>
    <t>COODINADOR GENERAL PDA HONDO V</t>
  </si>
  <si>
    <t>OCIRIS PEREZ PEREZ</t>
  </si>
  <si>
    <t>06800108497</t>
  </si>
  <si>
    <t>RIKEN MATEO HERASME</t>
  </si>
  <si>
    <t>11300009260</t>
  </si>
  <si>
    <t>AYUDANTE DE MECANICA</t>
  </si>
  <si>
    <t>ROBERT MAYOBANEX BAEZ FELIZ</t>
  </si>
  <si>
    <t>02200368476</t>
  </si>
  <si>
    <t>ROSANNA CONTRERAS DE LEON</t>
  </si>
  <si>
    <t>01200983284</t>
  </si>
  <si>
    <t>TECNICO DE DATOS</t>
  </si>
  <si>
    <t>SANTO TOMAS ROMAN INOJOSA</t>
  </si>
  <si>
    <t>00110202280</t>
  </si>
  <si>
    <t>WILKIN FERRERAS JIMENEZ</t>
  </si>
  <si>
    <t>10900072538</t>
  </si>
  <si>
    <t>ELECTRICISTA</t>
  </si>
  <si>
    <t>WILTON DANILO GONZALEZ FORTUNA</t>
  </si>
  <si>
    <t>11000045952</t>
  </si>
  <si>
    <t>200010301894095</t>
  </si>
  <si>
    <t>JHOAN ENCARNACION DE LA CRUZ</t>
  </si>
  <si>
    <t>40233954540</t>
  </si>
  <si>
    <t>ODARLYN CORCINO SANTANA</t>
  </si>
  <si>
    <t>40209239009</t>
  </si>
  <si>
    <t>TECNICO DE DATOS ESTADISTICOS</t>
  </si>
  <si>
    <t>DANI FELIPE POCHET BETANCES</t>
  </si>
  <si>
    <t>40222884765</t>
  </si>
  <si>
    <t>COORDINADOR SISTEMA INF. GEOG.</t>
  </si>
  <si>
    <t>BALDYS YISELL RECIO MEDINA</t>
  </si>
  <si>
    <t>02200310072</t>
  </si>
  <si>
    <t>TEC. DE CONTROL DE BIENES</t>
  </si>
  <si>
    <t>EVELIN JOANNY SANCHEZ SUERO</t>
  </si>
  <si>
    <t>01800695544</t>
  </si>
  <si>
    <t>FRANKLIN MONTERO VICENTE</t>
  </si>
  <si>
    <t>07500081059</t>
  </si>
  <si>
    <t>MARIA DE LOS ANGELES MORILLO VICENTE</t>
  </si>
  <si>
    <t>40229569690</t>
  </si>
  <si>
    <t>MIRIEYS MONTERO MONTERO</t>
  </si>
  <si>
    <t>07500120626</t>
  </si>
  <si>
    <t>PERLA MASSIEL JIMENEZ DIAZ</t>
  </si>
  <si>
    <t>07500121129</t>
  </si>
  <si>
    <t>SANDY ENCARNACION BOCIO</t>
  </si>
  <si>
    <t>40215272952</t>
  </si>
  <si>
    <t>YSEYDY DE OLEO MONTERO</t>
  </si>
  <si>
    <t>40240793204</t>
  </si>
  <si>
    <t>WANDERSON SANTIAGO LARA ENCARNACION</t>
  </si>
  <si>
    <t>07500039768</t>
  </si>
  <si>
    <t>NAIRO COMAS VELOZ</t>
  </si>
  <si>
    <t>10900060855</t>
  </si>
  <si>
    <t>MANUEL ANTONIO MONTERO SANTANA</t>
  </si>
  <si>
    <t>40225485420</t>
  </si>
  <si>
    <t>SUPERVISOR DE CAMPO</t>
  </si>
  <si>
    <t>CRISLY SANTANA HERCIA</t>
  </si>
  <si>
    <t>40215353646</t>
  </si>
  <si>
    <t>DIBUJANTE</t>
  </si>
  <si>
    <t>RAFAEL LEONIDAS REYES HERASME</t>
  </si>
  <si>
    <t>02200016174</t>
  </si>
  <si>
    <t>TECNICO DE PRESUPUESTO</t>
  </si>
  <si>
    <t>MANUEL EMILIO PEREZ RIVAS</t>
  </si>
  <si>
    <t>07800093747</t>
  </si>
  <si>
    <t>GERALDO ANIBAL HERASME VITTINI</t>
  </si>
  <si>
    <t>40228118515</t>
  </si>
  <si>
    <t>Wilkenny Montero Ramirez</t>
  </si>
  <si>
    <t>07500103630</t>
  </si>
  <si>
    <t>PASCUAL DEPEN YOSEF</t>
  </si>
  <si>
    <t>07600046549</t>
  </si>
  <si>
    <t>CLAUDIRIS FLORIAN FLORIAN</t>
  </si>
  <si>
    <t>40224274148</t>
  </si>
  <si>
    <t>NELSON MANUEL FELIZ DOTEL</t>
  </si>
  <si>
    <t>AUXILIAR DE CAMPO</t>
  </si>
  <si>
    <t>ALEJANDRINO ENCARNACION DOTEL</t>
  </si>
  <si>
    <t>NATHALY ISABEL FERRAND PENA</t>
  </si>
  <si>
    <t>SUPERVISORA AGRICOLA</t>
  </si>
  <si>
    <t>RAMON DANIEL FLORIAN REYES</t>
  </si>
  <si>
    <t>ASESOR</t>
  </si>
  <si>
    <t>RAYFI ALBERTO LUIS</t>
  </si>
  <si>
    <t>RELACIONADOR PUBLICO</t>
  </si>
  <si>
    <t>Awilda Antonia Garcia De La Cruz</t>
  </si>
  <si>
    <t xml:space="preserve">Conserje </t>
  </si>
  <si>
    <t>SP-0006806-2020</t>
  </si>
  <si>
    <t>SP-0006808-2020</t>
  </si>
  <si>
    <t>PROYECTO AGROFORESTAL SABANETA</t>
  </si>
  <si>
    <t>NOMINA PERSONAL TEMPORERO SABANETA 2.1.1.2.08</t>
  </si>
  <si>
    <t>Sueldo 
Bruto</t>
  </si>
  <si>
    <t>AGUSTIN JOEL FELIZ LUNA</t>
  </si>
  <si>
    <t>TECNICO DE INFORMATICA</t>
  </si>
  <si>
    <t>APOLINAL PENA URBAEZ</t>
  </si>
  <si>
    <t>CARLOS ERNESTO VASQUEZ FERRERAS</t>
  </si>
  <si>
    <t>TECNICO DE RECURSOS HUMANOS</t>
  </si>
  <si>
    <t>DIONICIO GONZALEZ FLORIAN</t>
  </si>
  <si>
    <t>EDDY DAGOBERTO DEL ROSARIO RAMIREZ</t>
  </si>
  <si>
    <t>OPERADOR DE EQUIPOS PESADOS</t>
  </si>
  <si>
    <t>ELIS YOVANNIS MEDINA PEREZ</t>
  </si>
  <si>
    <t>ELVI ALBERTO SANCHEZ PEGUERO</t>
  </si>
  <si>
    <t>ELY FANNY SANCHEZ RAMON</t>
  </si>
  <si>
    <t>EURIS GONZALEZ ENCARNACION</t>
  </si>
  <si>
    <t>FRANK SAINER NOVAS CARVAJAL</t>
  </si>
  <si>
    <t>FELIX MANUEL ENCARNACION CASTILLO</t>
  </si>
  <si>
    <t>GELIS BIENVENIDO FLORIAN VASQUEZ</t>
  </si>
  <si>
    <t>AUXILIAR TITULACION</t>
  </si>
  <si>
    <t>HECTOR MANUEL RAMIREZ ANGOMAS</t>
  </si>
  <si>
    <t>JORGE ALEXANDER SEGURA DIAZ</t>
  </si>
  <si>
    <t>JOSE ARMANDO RIVAS FELIZ</t>
  </si>
  <si>
    <t>AGRIMENSOR</t>
  </si>
  <si>
    <t>JENNIFFER AGRAMONTE ADRIAN</t>
  </si>
  <si>
    <t>JOAN MAIRENI MOYA PERALTA</t>
  </si>
  <si>
    <t>ESPECIALISTA EN MONITOREO</t>
  </si>
  <si>
    <t>JOCELYN MEDINA CALDERON</t>
  </si>
  <si>
    <t>JONNY MANUEL GALVAN VICENTE</t>
  </si>
  <si>
    <t>TECNICO APICOLA</t>
  </si>
  <si>
    <t>JOSE MANUEL CASTRO MEDINA</t>
  </si>
  <si>
    <t>ENCUESTADOR</t>
  </si>
  <si>
    <t>JOSE MERCEDES MEDRANO VOLQUEZ</t>
  </si>
  <si>
    <t>JULIO CESAR TAVARES MARTINEZ</t>
  </si>
  <si>
    <t>KELVIN PANIAGUA SUERO</t>
  </si>
  <si>
    <t>SECRETARIO</t>
  </si>
  <si>
    <t>KERVIN ENMANUEL BIENVENIDO MATA</t>
  </si>
  <si>
    <t>LUIS RAFAEL MATEO SENA</t>
  </si>
  <si>
    <t>PROMOTOR SOCIAL</t>
  </si>
  <si>
    <t>MAIROL MISHAEL VARGAS</t>
  </si>
  <si>
    <t>ANALISTA FINANCIERO</t>
  </si>
  <si>
    <t>MELKIN MEDINA CUEVAS</t>
  </si>
  <si>
    <t>MIGUEL ARGENTINA MEDINA CUEVAS</t>
  </si>
  <si>
    <t>TECNICO AGRICOLA</t>
  </si>
  <si>
    <t>MIGUELINA ARGENTINA LUNA BRIOSO</t>
  </si>
  <si>
    <t>NAYRELIS MERCEDES OLIVO MENDEZ</t>
  </si>
  <si>
    <t>ABOGADA TITULACION</t>
  </si>
  <si>
    <t>ROBERTO PENA CASTILLO</t>
  </si>
  <si>
    <t>RUBEN DARIO MEDRANO FELIZ</t>
  </si>
  <si>
    <t>CHOFER DE CAMION</t>
  </si>
  <si>
    <t>SANTO DELGADO LARA</t>
  </si>
  <si>
    <t>TOMAS SEGURA NOVAS</t>
  </si>
  <si>
    <t>WELINTON DARIO MONTILLA CARVAJAL</t>
  </si>
  <si>
    <t>ADMINISTRADOR TITULACION</t>
  </si>
  <si>
    <t>WILKIN MENDEZ NOVAS</t>
  </si>
  <si>
    <t>SUPERVISOR DE ALMACEN</t>
  </si>
  <si>
    <t>WILLIAM RICHART SALDANA PERDOMO</t>
  </si>
  <si>
    <t>YANNA MASSIEL MENDEZ CUEVAS</t>
  </si>
  <si>
    <t>FOTOGRAFA</t>
  </si>
  <si>
    <t>ZANDER AMILCAR BENITEZ MEDINA</t>
  </si>
  <si>
    <t>YINEIRY SUERO MATEO</t>
  </si>
  <si>
    <t>PREBISTELIO SUERO MORETA</t>
  </si>
  <si>
    <t>FRANCISCA FELIZ GOMEZ</t>
  </si>
  <si>
    <t>GELICA ENYARALAI SENA SIERRA</t>
  </si>
  <si>
    <t>ABOGADA</t>
  </si>
  <si>
    <t>DIONISIO FLORIAN REYES</t>
  </si>
  <si>
    <t>NURKA JOSEFINA JAQUEZ GOMEZ</t>
  </si>
  <si>
    <t>SUPERVISOR ALMACEN DE VIVERO</t>
  </si>
  <si>
    <t>GLADYS MASSIEL DE LOS SANTOS RAMON</t>
  </si>
  <si>
    <t>SERGIO ALEXI SANTANA SUAREZ</t>
  </si>
  <si>
    <t>ANALISTA DE RR.HH.</t>
  </si>
  <si>
    <t>MARIEL EMELIA MONTILLA</t>
  </si>
  <si>
    <t>ANALISTA DE OPERACIONES</t>
  </si>
  <si>
    <t>JUAN DE LOS SANTOS</t>
  </si>
  <si>
    <t>SANTA ALEJANDRINA HERASME RIVAS</t>
  </si>
  <si>
    <t>JOSE AMAURIZ DEL VALLE MORETA</t>
  </si>
  <si>
    <t>DANNY RIVAS GARIB</t>
  </si>
  <si>
    <t>TECNICO DE CONTROL DE BIENES</t>
  </si>
  <si>
    <t xml:space="preserve">ALEXIS MATOS MEDINA         </t>
  </si>
  <si>
    <t>AUXILIAR DE TITULACION</t>
  </si>
  <si>
    <t>LUISIDANIA CUEVAS LISTRA</t>
  </si>
  <si>
    <t>ANDRI ESPINOSA ARISMENDY</t>
  </si>
  <si>
    <t>JULIO CESAR VALLEJO BODRE</t>
  </si>
  <si>
    <t>HERMENEGILDO HERASME DIAZ</t>
  </si>
  <si>
    <t>SEGURIDAD</t>
  </si>
  <si>
    <t>REYSI HUNIOR PATRICIO FLORIAN</t>
  </si>
  <si>
    <t>YORELIS PEREZ MENDEZ</t>
  </si>
  <si>
    <t>NAYELIS NICOL NOVAS MATOS</t>
  </si>
  <si>
    <t>YINAIRIS FLORIAN FLORIAN</t>
  </si>
  <si>
    <t>LOHAMYS BELTRE SEGURA</t>
  </si>
  <si>
    <t>AUXILIAR DE COMUNICACIÓN</t>
  </si>
  <si>
    <t>NECTOR EMER VICENTE MANCEBO</t>
  </si>
  <si>
    <t>DANNY HERASME CARMONA</t>
  </si>
  <si>
    <t>MIGUEL ERNESTO CEDENO RAMIREZ</t>
  </si>
  <si>
    <t>SANTO VICENTE SANTILME BOCIO</t>
  </si>
  <si>
    <t>LUIS EMILIO MEDINA ALCANTARA</t>
  </si>
  <si>
    <t>LEUIS WESTER MENDEZ JIMENEZ</t>
  </si>
  <si>
    <t>Rafael A. Gomez Gonzalez.</t>
  </si>
  <si>
    <t xml:space="preserve">Encargado de Nominas </t>
  </si>
  <si>
    <t>PROYECTO AGROFORESTAL BARAHONA</t>
  </si>
  <si>
    <t>NOMINA PERSONAL TEMPORERO PDA BARAHONA  2.1.1.2.08</t>
  </si>
  <si>
    <t>Contrato No.</t>
  </si>
  <si>
    <t>ALEX YONSON ESSEL REYES</t>
  </si>
  <si>
    <t>MENSAJERO</t>
  </si>
  <si>
    <t>SP-0004425-2021</t>
  </si>
  <si>
    <t>ALEXIS YSAURO MENDEZ SANTANA</t>
  </si>
  <si>
    <t>200018200125493</t>
  </si>
  <si>
    <t>SP-0037001-2020</t>
  </si>
  <si>
    <t>ALFREDINA TENORA GONZALEZ PEREZ</t>
  </si>
  <si>
    <t>ANA IRIS CUEVAS FELIZ</t>
  </si>
  <si>
    <t>SP-0004429-2021</t>
  </si>
  <si>
    <t>ANDERSON RAMIREZ PEREZ</t>
  </si>
  <si>
    <t>ANGEL SALVADOR GIL JIMENEZ</t>
  </si>
  <si>
    <t>200010400465483</t>
  </si>
  <si>
    <t>SP-0012901-2021</t>
  </si>
  <si>
    <t>ANGEL GUSTAVO SORIANO BRITO</t>
  </si>
  <si>
    <t>SP-0004448-2021</t>
  </si>
  <si>
    <t>ARCHI LOPEZ LOPEZ</t>
  </si>
  <si>
    <t>BELARMINIO LEBRON RAMIREZ</t>
  </si>
  <si>
    <t>200019600723501</t>
  </si>
  <si>
    <t>SP-0015429-2020</t>
  </si>
  <si>
    <t>BIANELA JIMENEZ FELIZ</t>
  </si>
  <si>
    <t>200010401403266</t>
  </si>
  <si>
    <t>SP-0015999-2020</t>
  </si>
  <si>
    <t>BIANNY SEGURA MEDINA</t>
  </si>
  <si>
    <t>BRIGIDO SEGURA MATOS</t>
  </si>
  <si>
    <t>200011630250928</t>
  </si>
  <si>
    <t>SP-0030405-2020</t>
  </si>
  <si>
    <t>CARLOS MANUEL FELIZ TEJEDA</t>
  </si>
  <si>
    <t>COORDINADOR GENERAL PROYECTO A</t>
  </si>
  <si>
    <t>CARLOS JULIO LISTRA URBAEZ</t>
  </si>
  <si>
    <t>200011630556923</t>
  </si>
  <si>
    <t>TECNICO DE REVISION Y CONTROL</t>
  </si>
  <si>
    <t>SP-0018439-2020</t>
  </si>
  <si>
    <t>CESAR AUGUSTO MORALES YAPUL</t>
  </si>
  <si>
    <t>200019600580068</t>
  </si>
  <si>
    <t>SP-0005818-2020</t>
  </si>
  <si>
    <t>CLARITZA GALVAN DEL CARMEN</t>
  </si>
  <si>
    <t>Técnico Georreferenciación</t>
  </si>
  <si>
    <t>SP-0007736-2021</t>
  </si>
  <si>
    <t>ELIA AQUINA PEREZ DIAZ DE PORTASIO</t>
  </si>
  <si>
    <t>OBRERO</t>
  </si>
  <si>
    <t>EDIANNY DIAZ RUBIO</t>
  </si>
  <si>
    <t>200019600913373</t>
  </si>
  <si>
    <t>CHOFER CAMION</t>
  </si>
  <si>
    <t>SP-0015862-2020</t>
  </si>
  <si>
    <t>FELIPE ENCARNACION ENCARNACION</t>
  </si>
  <si>
    <t>CHOFER DE TITULACION</t>
  </si>
  <si>
    <t>FRAYLIN JASHUE MINAYA CUEVAS</t>
  </si>
  <si>
    <t>TECNICO GEOREFERENCIACION</t>
  </si>
  <si>
    <t>SP-0004440-2021</t>
  </si>
  <si>
    <t>HECTOR ROMELIN SANCHEZ FELIZ</t>
  </si>
  <si>
    <t>200019600780943</t>
  </si>
  <si>
    <t>SP-0034308-2020</t>
  </si>
  <si>
    <t>HENRY SANCHEZ SUAREZ</t>
  </si>
  <si>
    <t>JARMIS ALBERTO CUEVAS SENA</t>
  </si>
  <si>
    <t>SUPERVISOR DE ZONA</t>
  </si>
  <si>
    <t>JAIRO DE LOS SANTOS</t>
  </si>
  <si>
    <t>JEREMIAS ANTONIO URENA GARCIA</t>
  </si>
  <si>
    <t>200019600849592</t>
  </si>
  <si>
    <t>TECNICO BONAO, MONSENOR NOUEL</t>
  </si>
  <si>
    <t>SP-0016019-2020</t>
  </si>
  <si>
    <t>KAMILA WEBER MEJIA</t>
  </si>
  <si>
    <t>200019601185804</t>
  </si>
  <si>
    <t>SP-0038132-2020</t>
  </si>
  <si>
    <t>ROSA MARIA PICHARDO REYES</t>
  </si>
  <si>
    <t>LEMNY ENRIQUE FERRERAS MATOS</t>
  </si>
  <si>
    <t>200012700490733</t>
  </si>
  <si>
    <t>SP-0038129-2020</t>
  </si>
  <si>
    <t>MARCELINO FELIZ FELIZ</t>
  </si>
  <si>
    <t>MATILDE ALEJANDRO FELIZ PENA</t>
  </si>
  <si>
    <t>RAMON FELIZ MEDINA</t>
  </si>
  <si>
    <t>200019600710885</t>
  </si>
  <si>
    <t>OPERADOR RETROPALA</t>
  </si>
  <si>
    <t>SP-0018392-2020</t>
  </si>
  <si>
    <t>RAMON CARABALLO HERNANDEZ</t>
  </si>
  <si>
    <t>COORDINADOR PROYECTO AGROFORES</t>
  </si>
  <si>
    <t>SP-0004417-2021</t>
  </si>
  <si>
    <t>RANDY JAVIER SERRANO CABRERA</t>
  </si>
  <si>
    <t>TECNICO GEORREFERENCIACION</t>
  </si>
  <si>
    <t>SP-0010502-2021</t>
  </si>
  <si>
    <t>RONNY TRINIDAD OLIVERO</t>
  </si>
  <si>
    <t>SP-0010498-2021</t>
  </si>
  <si>
    <t>SAMUEL PINALES SANCHEZ</t>
  </si>
  <si>
    <t>TECNICO GEORREFERENCIADOR</t>
  </si>
  <si>
    <t>SANTO NUNEZ</t>
  </si>
  <si>
    <t>TECNICO DE CAMPO MA</t>
  </si>
  <si>
    <t>SAUL ALEJANDRO PEREZ VALENZUELA</t>
  </si>
  <si>
    <t>DISENADOR GRAFICO</t>
  </si>
  <si>
    <t>VICTORIA ARGENTINA LUCIANO SANCHEZ</t>
  </si>
  <si>
    <t>WILSON MANUEL DE LEON Y CUEVAS</t>
  </si>
  <si>
    <t>YUNIOR TURBI PENA</t>
  </si>
  <si>
    <t>COORDINADOR COMP. TITULACION</t>
  </si>
  <si>
    <t>ZAMIRA ESCALANTE CASTILLO</t>
  </si>
  <si>
    <t>RECEPCIONISTA</t>
  </si>
  <si>
    <t>EDYN ENCARNACION</t>
  </si>
  <si>
    <t>OLGA FOTINE MORETA</t>
  </si>
  <si>
    <t>LUIS ELPIDIO SANCHEZ PINEDA</t>
  </si>
  <si>
    <t>NILSON SEGURA PEREZ</t>
  </si>
  <si>
    <t>ROMAN SUERO PEREZ</t>
  </si>
  <si>
    <t>MICHAEL JOSE MEDINA CARVAJAL</t>
  </si>
  <si>
    <t>PAOLA MASSIEL CUEVAS DISLA</t>
  </si>
  <si>
    <t>TECNICO GESTION RRHH</t>
  </si>
  <si>
    <t>JORGE LUIS PEREZ FLORIA</t>
  </si>
  <si>
    <t>FRANCISCO GONZALEZ SENA</t>
  </si>
  <si>
    <t>ANDRES PERALTA GOMEZ</t>
  </si>
  <si>
    <t>ANALISTA DE CAPACITACION PDA</t>
  </si>
  <si>
    <t>WILLY MONTERO MONTERO</t>
  </si>
  <si>
    <t>Rosa Angela Jimenez Sanchez</t>
  </si>
  <si>
    <t>Pedro Vargas Reyes</t>
  </si>
  <si>
    <t>Edwin Jose Medina Diaz</t>
  </si>
  <si>
    <t>SOLDADOR</t>
  </si>
  <si>
    <t>VICTOR JOSELIN BATISTA FELIZ</t>
  </si>
  <si>
    <t>CARLOS BOCIO MATOS</t>
  </si>
  <si>
    <t>AUXILIAR TECNICO</t>
  </si>
  <si>
    <t>NEGRO PABLO FLORIAN FELIZ</t>
  </si>
  <si>
    <t>SANDRO CUEVAS TRINIDAD</t>
  </si>
  <si>
    <t>RUDY MIL MEDINA SUERO</t>
  </si>
  <si>
    <t>JOSE AGUSTIN GUEVARA</t>
  </si>
  <si>
    <t>SP-0038298-2020</t>
  </si>
  <si>
    <t>AURELIS BOCIO ENCARNACION</t>
  </si>
  <si>
    <t>MIGUEL ANGEL RAMIREZ ALCANTARA</t>
  </si>
  <si>
    <t>ANGEL RAFAEL MARTINEZ GONZALEZ</t>
  </si>
  <si>
    <t>JORGE JOAQUIN PENA BATISTA</t>
  </si>
  <si>
    <t>PROYECTO AGROFORESTAL BAHORUCO</t>
  </si>
  <si>
    <t>NOMINA PERSONAL TEMPORERO PDA BAHORUCO  2.1.1.2.08</t>
  </si>
  <si>
    <t>ARIELA SANTOS</t>
  </si>
  <si>
    <t>ANGELA INES LOPEZ GARCIA</t>
  </si>
  <si>
    <t>ANTONIO AYBAR DELGADO</t>
  </si>
  <si>
    <t>ARMANDO SANTANA SENA</t>
  </si>
  <si>
    <t>SUPERVISOR DEL PDA VILLA JARAG</t>
  </si>
  <si>
    <t>AXENY PATRICIA NOVAS RECIO</t>
  </si>
  <si>
    <t>BIENVENIDO STERLIN CUEVAS GONZALEZ</t>
  </si>
  <si>
    <t>CAROL MELISSA DE LEON BELTRE</t>
  </si>
  <si>
    <t>CARLOS ALFREDO HINOJOSA VICENTE</t>
  </si>
  <si>
    <t>CORNELIO HERASME CUEVAS</t>
  </si>
  <si>
    <t>DANERKI MEJIA FLORIAN</t>
  </si>
  <si>
    <t>DIEGO MATEO GARCIA</t>
  </si>
  <si>
    <t>DAMAURIS BATISTA NOVAS</t>
  </si>
  <si>
    <t>DARMASIO CUEVAS DUVAL</t>
  </si>
  <si>
    <t>OPERADOR DE BULLDOZER</t>
  </si>
  <si>
    <t>DAYRON JOSE ACOSTA MEDINA</t>
  </si>
  <si>
    <t>RESPONSABLE DE OPERACIONES TIC</t>
  </si>
  <si>
    <t>DIODANNIS MATOS SENA</t>
  </si>
  <si>
    <t>ERVIN DARIO SEGURA FLORIAN</t>
  </si>
  <si>
    <t>EDWARD ROSARIO ALBERTO</t>
  </si>
  <si>
    <t>FELICITA OTANO DESEMPENO</t>
  </si>
  <si>
    <t>FEDERICO SALVADOR FELIZ FIGUEREO</t>
  </si>
  <si>
    <t>FRANCISCO LORENZO MERAN</t>
  </si>
  <si>
    <t>COORDINADOR PDA BAHORUCO</t>
  </si>
  <si>
    <t>FURCY ANTONIO MENDEZ HERASME</t>
  </si>
  <si>
    <t>HILARIO ROA NOVAS</t>
  </si>
  <si>
    <t>OPERADOR DE GREDAL</t>
  </si>
  <si>
    <t>BEIBI CARVAJAL SANTANA</t>
  </si>
  <si>
    <t>NARDO MILCIADES PENA PENA</t>
  </si>
  <si>
    <t>JORGE CARRASCO PIMENTEL</t>
  </si>
  <si>
    <t>JUAN MANUEL BRIOSO</t>
  </si>
  <si>
    <t>JUAN BAUTISTA MERAN BELTRE</t>
  </si>
  <si>
    <t>JHORLLY SALVADOR DE LEON MATEO</t>
  </si>
  <si>
    <t>JOSE MERCEDES TERRERO SANTANA</t>
  </si>
  <si>
    <t>JOSE MIGUEL PEREZ ALCANTARA</t>
  </si>
  <si>
    <t>JUSTO FERMIN RAMIREZ VALENZUELA</t>
  </si>
  <si>
    <t>LUIS ANEURIS RAMIREZ SANCHEZ</t>
  </si>
  <si>
    <t>LUIS FELIZ MINAYA</t>
  </si>
  <si>
    <t>CHOFER DE CAMION PROYECTO AGRO</t>
  </si>
  <si>
    <t>MICHAEL KELVIN RAMIREZ RAMIREZ</t>
  </si>
  <si>
    <t>NIRVIA MORILLO DE FLORIAN</t>
  </si>
  <si>
    <t>RUDDY ESTHER ALCANTARA RAMIREZ</t>
  </si>
  <si>
    <t>RAFAEL PIMENTEL PENA</t>
  </si>
  <si>
    <t>RAFAELITO VARGAS CONTRERAS</t>
  </si>
  <si>
    <t>RAMON EMILIO RAMIREZ CUEVAS</t>
  </si>
  <si>
    <t>ENLACE DE OPERACIONE,BAR,BAH,I</t>
  </si>
  <si>
    <t>REGLIN LUCIANO MATEO</t>
  </si>
  <si>
    <t>SOLANNY IRENE SOSA SANTANA</t>
  </si>
  <si>
    <t>TECNICO DE PLANES Y PROYECTOS</t>
  </si>
  <si>
    <t>VICTOR ALEXIS PENA DIAZ</t>
  </si>
  <si>
    <t>YENNY FELIZ MATOS</t>
  </si>
  <si>
    <t>ANLES MATEO CUEVAS</t>
  </si>
  <si>
    <t>WILMAN ALBERTO BAEZ SANTANA</t>
  </si>
  <si>
    <t>TOMAS AQUINO SANTANA SENA</t>
  </si>
  <si>
    <t>MANUEL ANTONIO SEGURA FERRERAS</t>
  </si>
  <si>
    <t>MARILEXIS MEDINA DIAZ</t>
  </si>
  <si>
    <t>AUXILIAR DE TRANSPORTACION</t>
  </si>
  <si>
    <t>EMILIO CARVAJAL SENA</t>
  </si>
  <si>
    <t>JOSE ANTONIO FABIAN VAZQUEZ</t>
  </si>
  <si>
    <t>FERNANDO ALBERTO PEREZ NOVAS</t>
  </si>
  <si>
    <t>VICTOR ANTONIO GONZALEZ VARGAS</t>
  </si>
  <si>
    <t>VICTOR GABRIEL CUEVAS MARTINEZ</t>
  </si>
  <si>
    <t>JOHNNY CUEVAS GOMEZ</t>
  </si>
  <si>
    <t>COORDINADOR TECNICO</t>
  </si>
  <si>
    <t>DANEIRYS RAMIREZ MESA</t>
  </si>
  <si>
    <t>SUPERVISOR TECNICO</t>
  </si>
  <si>
    <t>WAIKUEL PEÑA FLORIAN</t>
  </si>
  <si>
    <t>JOSE MANUEL DE LEON RAMIREZ</t>
  </si>
  <si>
    <t>SUPERVISOR SOCIAL</t>
  </si>
  <si>
    <t>ISMAEL GOMEZ MORILLO</t>
  </si>
  <si>
    <t>VINICIO JIMENEZ VARGAS</t>
  </si>
  <si>
    <t>LEONARDO DE OLEO PEREZ</t>
  </si>
  <si>
    <t>MICHAEL BRYAN SENA HERASME</t>
  </si>
  <si>
    <t>Bessaider Salvador Labour Mercedes</t>
  </si>
  <si>
    <t>Anyiluz Dubal</t>
  </si>
  <si>
    <t>Joaquin Acosta Matos</t>
  </si>
  <si>
    <t>PLOMERO</t>
  </si>
  <si>
    <t>Lissett Tejeda Cuevas</t>
  </si>
  <si>
    <t>Melvin Rafael Perez Jimenez</t>
  </si>
  <si>
    <t>SUPERVISOR BRIGADISTA</t>
  </si>
  <si>
    <t>Porfirio Bocio Diaz</t>
  </si>
  <si>
    <t>TECNICO DE OPERACIONES</t>
  </si>
  <si>
    <t>PROYECTO AGROFORESTAL LOS FRIOS</t>
  </si>
  <si>
    <t>NOMINA PERSONAL TEMPORERO PDA LOS FRIOS 2.1.1.2.08</t>
  </si>
  <si>
    <t xml:space="preserve">  - MAYO 2023</t>
  </si>
  <si>
    <t>ALEJANDRO AGUASVIVAS CUELLO</t>
  </si>
  <si>
    <t>BARTOLO DELGADO MATIAS</t>
  </si>
  <si>
    <t>CARLOS JOSE MINAYA OGANDO</t>
  </si>
  <si>
    <t>DARIZA SABA DELGADO AYBAR</t>
  </si>
  <si>
    <t>ENCARGADO DE DATOS</t>
  </si>
  <si>
    <t>DAVID ALEXANDER FELIZ SENA</t>
  </si>
  <si>
    <t>EDGAR OMAR PENA</t>
  </si>
  <si>
    <t>EDWIN RAFAEL RAMIREZ PEREZ</t>
  </si>
  <si>
    <t>COORDINADOR DE GABINETE</t>
  </si>
  <si>
    <t>ELIXANDRO TEJEDA JIMENEZ</t>
  </si>
  <si>
    <t>ELVIDO DELGADO DELGADO</t>
  </si>
  <si>
    <t>FRANCISCO ERNESTO SEGURA VASQUEZ</t>
  </si>
  <si>
    <t>COORDINADOR DE CAPACITACION</t>
  </si>
  <si>
    <t>FREDERICK ALBERTO RUIZ VASQUEZ</t>
  </si>
  <si>
    <t>GENESIS INMACULADA JIMENEZ PEREZ</t>
  </si>
  <si>
    <t>TECNICO DE COMPRAS Y CONTRATAC</t>
  </si>
  <si>
    <t>HECTOR EDUARDO GONZALEZ SAYAS</t>
  </si>
  <si>
    <t>ENCARGADO CATASTRAL</t>
  </si>
  <si>
    <t>INGRID ANAHY ROJAS GARCIA</t>
  </si>
  <si>
    <t>CAPATAZ</t>
  </si>
  <si>
    <t>JAISON ALEXANDER POLANCO SUERO</t>
  </si>
  <si>
    <t>JESUS MANUEL MONTERO MONTERO</t>
  </si>
  <si>
    <t>JOSEFA FURCAL</t>
  </si>
  <si>
    <t>JUAN COMAS DE LEON</t>
  </si>
  <si>
    <t>Ramon Matias Estrella Fernandez</t>
  </si>
  <si>
    <t>AYUDANTE DE MANTENIMIENTO</t>
  </si>
  <si>
    <t>LEANDRO ANTONIO SUSANA ENCARNACION</t>
  </si>
  <si>
    <t>LUIS EMILIO GONZALEZ CALDERON</t>
  </si>
  <si>
    <t>CHOFER TITULACION</t>
  </si>
  <si>
    <t>MANOLO SANCHEZ VASQUEZ</t>
  </si>
  <si>
    <t>MARCOS PINA MATEO</t>
  </si>
  <si>
    <t>AYUDANTE DE CAMION</t>
  </si>
  <si>
    <t>MILLY HENRIQUEZ DE AZA</t>
  </si>
  <si>
    <t>MARCOS ANTONIO GERMAN INOA</t>
  </si>
  <si>
    <t>CHOFER GEORREFERENCIACION</t>
  </si>
  <si>
    <t>MARTIN GALVAN MARTINEZ</t>
  </si>
  <si>
    <t>NATACHA CONTRERA FELIZ</t>
  </si>
  <si>
    <t>RAFAEL LUIS MONTES DE OCA RUIZ</t>
  </si>
  <si>
    <t>RAMON ANTONIO BELTRE</t>
  </si>
  <si>
    <t>RAYMER JOSE SANTANA CARABALLO</t>
  </si>
  <si>
    <t>RENE PASCUAL MEJIA LUCIANO</t>
  </si>
  <si>
    <t>SUPERVISOR DE EQUIPOS PESADOS</t>
  </si>
  <si>
    <t>REYE LUCIANO BRIOSO</t>
  </si>
  <si>
    <t>RICHARD REYES SOLER</t>
  </si>
  <si>
    <t>ROBERTO ANTONIO RODRIGUEZ MATEO</t>
  </si>
  <si>
    <t>RODOLFO AUGUSTO HERRERA HERRERA</t>
  </si>
  <si>
    <t>TATIN JIMENEZ GONZALEZ</t>
  </si>
  <si>
    <t>TOMASA BAEZ CEDENO</t>
  </si>
  <si>
    <t>WILLIS RAYNIER SIMONS MOYA</t>
  </si>
  <si>
    <t>WILIAN PENA</t>
  </si>
  <si>
    <t>WILLIAM DE LOS SANTOS DEL ROSARIO</t>
  </si>
  <si>
    <t>CECILIA VARGAS PIÑA</t>
  </si>
  <si>
    <t>PARALEGAL</t>
  </si>
  <si>
    <t>WILMAN MARIANO RAMIREZ CASTELLANOS</t>
  </si>
  <si>
    <t>TECNICO GEOGERENCIACION</t>
  </si>
  <si>
    <t>YOELINA VICTORIANO VICENTE</t>
  </si>
  <si>
    <t>NAYROBI MARIA MONTERO DE LA CRUZ</t>
  </si>
  <si>
    <t>CINDY LISETTE DE LEON GONZALEZ</t>
  </si>
  <si>
    <t>JULIO CESAR CUEVAS BATISTA</t>
  </si>
  <si>
    <t>GERALDO HERASME NOVAS</t>
  </si>
  <si>
    <t>FRANCIS DEL VALLE CARVAJAL</t>
  </si>
  <si>
    <t>NATIVIDAD GALVAN JIMENEZ</t>
  </si>
  <si>
    <t>DUARTE OCTAVIO FELIZ HERASME</t>
  </si>
  <si>
    <t>GREGORI DE LEON REYES</t>
  </si>
  <si>
    <t>ANALISTA DE SISTEMAS INFORMATICOS</t>
  </si>
  <si>
    <t>RAMON CONRADO LICAIRAC SOTO</t>
  </si>
  <si>
    <t>ENCARGADO FINANCIERO</t>
  </si>
  <si>
    <t xml:space="preserve">JENSY ZABALA ROMERO </t>
  </si>
  <si>
    <t>STARLYN RAFAEL MARTINEZ FELIZ</t>
  </si>
  <si>
    <t>SUPERVISOR CONTRUCIONALES</t>
  </si>
  <si>
    <t>NATHALY ANTONIA PEREZ SANTANA</t>
  </si>
  <si>
    <t>TECNICO ADMINISTRATIVO</t>
  </si>
  <si>
    <t>FRANK FELIX FERRERAS DELGADO</t>
  </si>
  <si>
    <t>EUDY CASTILLO VELOZ</t>
  </si>
  <si>
    <t>WISTER ARIOSKI DE LEON BELTRE</t>
  </si>
  <si>
    <t>WANDY BRIOSO DELGADO</t>
  </si>
  <si>
    <t>KIUBEL ENRIQUE OVIEDO CASTILLO</t>
  </si>
  <si>
    <t>ANDRES VICENTE MONTANO</t>
  </si>
  <si>
    <t>MELANIE BRIDGET PEREZ DE LOS SANTOS</t>
  </si>
  <si>
    <t>AUXILIAR DE ADMINISTRATIVO</t>
  </si>
  <si>
    <t>ERIDANIA MARIA GONZALEZ SANDY</t>
  </si>
  <si>
    <t>PROYECTO AGROFORESTAL LAS CAÑITAS</t>
  </si>
  <si>
    <t>NOMINA PERSONAL TEMPORERO PDA LAS CAÑITAS 2.1.1.2.08</t>
  </si>
  <si>
    <t>Sueldo
 Bruto</t>
  </si>
  <si>
    <t>ALBA ELIZABETH FELIZ PENA</t>
  </si>
  <si>
    <t>AUXILIAR DE ALMACEN</t>
  </si>
  <si>
    <t>ALEJANDRO JOSE SAINT-HILAIRE MENDEZ</t>
  </si>
  <si>
    <t>SOPORTE TECNICO</t>
  </si>
  <si>
    <t>ANDRES DIAZ CUEVAS</t>
  </si>
  <si>
    <t>SUPERVISOR DE MANTENIMIENTO</t>
  </si>
  <si>
    <t>ANTONIO VICENTE BRIOSO</t>
  </si>
  <si>
    <t>ANTONIO DE LOS SANTOS GERALDO</t>
  </si>
  <si>
    <t>CRISTOFER EMMANUEL ACOSTA MORILLO</t>
  </si>
  <si>
    <t>CRISTIAN YEIMER MARTINEZ ENCARNACION</t>
  </si>
  <si>
    <t>DANNY AMAURIS PEREZ MOQUETE</t>
  </si>
  <si>
    <t>TOPOGRAFO</t>
  </si>
  <si>
    <t>DELFIDO PERALTA RAMIREZ</t>
  </si>
  <si>
    <t>ASISTENTE DEL DIRECTOR EJECUTI</t>
  </si>
  <si>
    <t>DELKIN NORBERTO LUNA DE CRUZ</t>
  </si>
  <si>
    <t>EBY JUANCART SOTO MANCEBO</t>
  </si>
  <si>
    <t>ESTERVINA GUERRERO FELIZ</t>
  </si>
  <si>
    <t>FRANCISCO CUELLO PINA</t>
  </si>
  <si>
    <t>FRANKLYN FERNANDEZ</t>
  </si>
  <si>
    <t>COORDINADOR</t>
  </si>
  <si>
    <t>GLADYS ARGENTINA FRIAS RODRIGUEZ</t>
  </si>
  <si>
    <t>GUSTAVO AMBROSIO BRUJAN VALDEZ</t>
  </si>
  <si>
    <t>HAROLD DE LOS ANGELES CUELLO PANIAGU</t>
  </si>
  <si>
    <t>HENRY ANTONIO RAMIREZ RAMIREZ</t>
  </si>
  <si>
    <t>JHON AMIN GONZALEZ VASQUEZ</t>
  </si>
  <si>
    <t>JOSE RAMON RAMIREZ</t>
  </si>
  <si>
    <t>MENSAJERO INTERNO</t>
  </si>
  <si>
    <t>JEISSON ACOSTA LEBRON</t>
  </si>
  <si>
    <t>JOHEL DELGADO FERRERA</t>
  </si>
  <si>
    <t>TECNICO</t>
  </si>
  <si>
    <t>JOSE ALEJANDRO MATOS SANCHEZ</t>
  </si>
  <si>
    <t>JOSE AUGUSTO MONTERO RODRIGUEZ</t>
  </si>
  <si>
    <t>SUPERVISOR</t>
  </si>
  <si>
    <t>JOSE MANUEL DOTEL ORTIZ</t>
  </si>
  <si>
    <t>JUAN BATISTA CABRAL</t>
  </si>
  <si>
    <t>JUAN CARLOS GARCIA BATISTA</t>
  </si>
  <si>
    <t>JULIO CESAR CARABALLO</t>
  </si>
  <si>
    <t>KEVEN ISAAC RODRIGUEZ PERALTA</t>
  </si>
  <si>
    <t>ASISTENTE POLITICO</t>
  </si>
  <si>
    <t>LUIS ERNESTO HERASME PEREZ</t>
  </si>
  <si>
    <t>COORDINADOR GENERAL</t>
  </si>
  <si>
    <t>LUIS ENRIQUE FELIZ BILL</t>
  </si>
  <si>
    <t>LUIS ANTONIO RAMIREZ VICENTE</t>
  </si>
  <si>
    <t>MELBIN RAMON DEL VALLE VARGAS</t>
  </si>
  <si>
    <t>CHOFER DEL BUS</t>
  </si>
  <si>
    <t>MAURA ANTONIA SUAREZ HERASME</t>
  </si>
  <si>
    <t>COORDINADORA</t>
  </si>
  <si>
    <t>MIGUEL RAMON RODRIGUEZ VERAS</t>
  </si>
  <si>
    <t>MIGUEL REYES TAVERAS</t>
  </si>
  <si>
    <t>OSVALDO FRANCISCO MONTERO ESPINOSA</t>
  </si>
  <si>
    <t>RAFAEL ANTONIO DE JESUS CASTILLO CAS</t>
  </si>
  <si>
    <t>ROBEN EMY VELOZ RAMIREZ</t>
  </si>
  <si>
    <t>ROBERTO MEDINA MENDEZ</t>
  </si>
  <si>
    <t>SENIA BERLIZETA FERRERAS SEGURA</t>
  </si>
  <si>
    <t>TOMAS DAVIS HERASME FLORES</t>
  </si>
  <si>
    <t>SUPERVISOR DE ALMACEN Y SUMINI</t>
  </si>
  <si>
    <t>WANDYS ALEXANDER MENDEZ MENDEZ</t>
  </si>
  <si>
    <t>YOHAN PENA</t>
  </si>
  <si>
    <t>CINTHIA ELIZABETH PIMENTEL</t>
  </si>
  <si>
    <t>BAYRO JOEL BELTRE BELGADO</t>
  </si>
  <si>
    <t>ENDIS MANUEL VASQUEZ NOVAS</t>
  </si>
  <si>
    <t>SANTOS ALEJANDRO URBAEZ ESCALANTE</t>
  </si>
  <si>
    <t>VICTOR MEDINA SANTANA</t>
  </si>
  <si>
    <t>KARINA PEREZ MEDINA</t>
  </si>
  <si>
    <t>ROSARIO MONTERO MORILLO</t>
  </si>
  <si>
    <t>LUISA ANNETTY MEDRANO SILFA</t>
  </si>
  <si>
    <t>MADHELIN MARLENYS CUEVAS CUEVAS</t>
  </si>
  <si>
    <t>TECNICO DE ACCESO A LA INF. P</t>
  </si>
  <si>
    <t>JONATHAN VILLA DIAZ</t>
  </si>
  <si>
    <t>YUDELKY LILIANA MENDEZ PEREZ</t>
  </si>
  <si>
    <t>ANIBAL REYES FELIZ</t>
  </si>
  <si>
    <t>DAMIAN ALBERTO ENCARNACION GUZMAN</t>
  </si>
  <si>
    <t>GENESIS DESIREE MENDEZ PEREZ</t>
  </si>
  <si>
    <t>JANIBEL VICENTE FULCAL</t>
  </si>
  <si>
    <t>HECTOR ANTONIO DE LOS SANTOS MENDEZ</t>
  </si>
  <si>
    <t>LUISA ANGELIS PEÑA ROMAN</t>
  </si>
  <si>
    <t>DANNY DE LEON NAVARRO</t>
  </si>
  <si>
    <t>DELKY BATISTA VERGAL</t>
  </si>
  <si>
    <t>YODIEL ISMALE MEDINA TEJEDA</t>
  </si>
  <si>
    <t>AUXILIAR GEORREFERENCIADOR</t>
  </si>
  <si>
    <t>ROMULO PEREZ DUVAL</t>
  </si>
  <si>
    <t>PROYECTO AGROFORESTAL INDEPENDENCIA</t>
  </si>
  <si>
    <t>NOMINA PERSONAL TEMPORERO PDA INDEPENDENCIA 2.1.1.2.08</t>
  </si>
  <si>
    <t>ANDRES ABREU AYBAR</t>
  </si>
  <si>
    <t>ABEL ANDRES CARVAJAL MEDINA</t>
  </si>
  <si>
    <t>ALEX JAVIER ZORRILLA PEREZ</t>
  </si>
  <si>
    <t>ANDY ALBERTO VELOZ HINOJOSA</t>
  </si>
  <si>
    <t>CAROLINA ALEXANDRA RIJO ARJONA</t>
  </si>
  <si>
    <t>CORNELIO FLORIAN GONZALEZ</t>
  </si>
  <si>
    <t>DARLING ULISES MERCEDES SANCHEZ</t>
  </si>
  <si>
    <t>DEIBY ANTONIO ALCANTARA BAUTISTA</t>
  </si>
  <si>
    <t>DOELE BRIOSO FERRERA</t>
  </si>
  <si>
    <t>EDISON RAMIREZ FURCAL</t>
  </si>
  <si>
    <t>EDUARDO MENDEZ FIGUEREO</t>
  </si>
  <si>
    <t>ELVIN LEONIDAS MATOS DE OLEO</t>
  </si>
  <si>
    <t>EVELYN MARIA FERNANDEZ POLANCO</t>
  </si>
  <si>
    <t>ANALISTA FINANCIERA</t>
  </si>
  <si>
    <t>FRANCISCO ANTONIO DUVAL MENDEZ</t>
  </si>
  <si>
    <t>GABRIEL VICTORIANO GALVAN</t>
  </si>
  <si>
    <t>IRIS DE LA CRUZ MATEO</t>
  </si>
  <si>
    <t>ISIDRO JIMENEZ ALCANTARA</t>
  </si>
  <si>
    <t>JORYI FELIZ AQUINO</t>
  </si>
  <si>
    <t>JOSE LUIS LUCIANO LEBRON</t>
  </si>
  <si>
    <t>JUAN ANTONIO TERRERO SANTANA</t>
  </si>
  <si>
    <t>JUANA LUZ ALMANZAR VENTURA</t>
  </si>
  <si>
    <t>ESPECIALISTA EN ADQUISICIONES</t>
  </si>
  <si>
    <t>JUSTINO CUEVAS CARVAJAL</t>
  </si>
  <si>
    <t>OPERADOR GREDA</t>
  </si>
  <si>
    <t>LUISA MARIA LORENZO YAN</t>
  </si>
  <si>
    <t>LEONIDAS FIGUEREO FIGUEREO</t>
  </si>
  <si>
    <t>LUIS ALEJANDRO FELIZ FELIZ</t>
  </si>
  <si>
    <t>LUIS MANUEL TERRERO BENITEZ</t>
  </si>
  <si>
    <t>LUIS RAFAEL FERNANDEZ FLORES</t>
  </si>
  <si>
    <t>LUIS AMAURIS CARRASCO SAMBOY</t>
  </si>
  <si>
    <t>MARITZA NAVARRO MENDEZ</t>
  </si>
  <si>
    <t>MAYDRI MAYRA MEDINA</t>
  </si>
  <si>
    <t>ESPECIALISTA SOCIAL</t>
  </si>
  <si>
    <t>MEDARDO MENDEZ DIAZ</t>
  </si>
  <si>
    <t>MIGUEL ANTONIO VARGAS HERASME</t>
  </si>
  <si>
    <t>RAMON NOEL MENDEZ PERDOMO</t>
  </si>
  <si>
    <t>RAMON ERNESTO RAMIEZ ADAMES</t>
  </si>
  <si>
    <t>RANDELY DURAN DELGADO</t>
  </si>
  <si>
    <t>RAMON CARVAJAL PEREZ</t>
  </si>
  <si>
    <t>INSPECTOR AGROFORESTAL</t>
  </si>
  <si>
    <t>RONNY ELIESER AGRAMONTE VICENTE</t>
  </si>
  <si>
    <t>SANTO SIMEON CUEVAS DE LA CRUZ</t>
  </si>
  <si>
    <t>SCARLING YARISA COLON NOVAS</t>
  </si>
  <si>
    <t>PROMOTORA SOCIAL</t>
  </si>
  <si>
    <t>VICTOR BERNARDO MENDEZ DIAZ</t>
  </si>
  <si>
    <t>VICTOR MARTIRES MONTERO MONTERO</t>
  </si>
  <si>
    <t>VICTOR CAAMANO SIERRA DIAZ</t>
  </si>
  <si>
    <t>GESTOR DE PROYECTOR CATASTRAL</t>
  </si>
  <si>
    <t>WILKIN MEDINA BELTRE</t>
  </si>
  <si>
    <t>YENDI MAGDELIN FROMETA DE LA CRUZ</t>
  </si>
  <si>
    <t>CRISTINO NOVAS GONZALEZ</t>
  </si>
  <si>
    <t>TECNICO AGROFORESTAL</t>
  </si>
  <si>
    <t>JOSE MANUEL LANOY PENA</t>
  </si>
  <si>
    <t>EMILIO HUMBERTO ALCANTARA BRITO</t>
  </si>
  <si>
    <t>SHAQUIRA YASMELL PEREZ FIGUEROA</t>
  </si>
  <si>
    <t>TECNICO NOMINAS</t>
  </si>
  <si>
    <t>ERIS BOLIVAR MATEO JIMENEZ</t>
  </si>
  <si>
    <t>ANDERSON SADIEL PINALES TEJEDA</t>
  </si>
  <si>
    <t>ROSAIDYS NARCIBELL VALLEJO JOSE</t>
  </si>
  <si>
    <t>GEORREFERENCIADOR</t>
  </si>
  <si>
    <t>DAMIAN HIJO RIVAS DOTEL</t>
  </si>
  <si>
    <t>MIGUEL ANGEL ALCANTARA ALCANTARA</t>
  </si>
  <si>
    <t>DARIANI MONTERO MENDEZ</t>
  </si>
  <si>
    <t>ABEL MARCELO DIAZ TRINIDAD</t>
  </si>
  <si>
    <t>ISMAEL MEDINA MENDEZ</t>
  </si>
  <si>
    <t>KELVIN VICENTE FLORIAN</t>
  </si>
  <si>
    <t>NEVIS PROVIDENCIA CUEVAS NOVAS</t>
  </si>
  <si>
    <t>LINA ISABEL LEDESMA CASTILLO DE DIAZ</t>
  </si>
  <si>
    <t>WANDER BELTRE LEBRON</t>
  </si>
  <si>
    <t>FRANCISCO ESCALANTE MONTILLA</t>
  </si>
  <si>
    <t>ISMAILYN A GOMEZ ROSADO</t>
  </si>
  <si>
    <t>UNIDAD TECNICA EJECUTORA DE PROYECTOS DE DESARROLLO AGROFORESTAL DE LA PRESIDENCIA</t>
  </si>
  <si>
    <t>NOMINA PERSONAL SEGURIDAD</t>
  </si>
  <si>
    <t>NO.</t>
  </si>
  <si>
    <t>MONTO 
BRUTO</t>
  </si>
  <si>
    <t>SANDY MANUEL GOMEZ FELIZ</t>
  </si>
  <si>
    <t>FREDDY ALVAREZ POLANCO</t>
  </si>
  <si>
    <t>YERMI ALMONTE PEREZ</t>
  </si>
  <si>
    <t>ADALBERTO JOSE FELIZ FELIZ</t>
  </si>
  <si>
    <t>FRANCISCO ENCARNACION MONTERO</t>
  </si>
  <si>
    <t>SANTOS CASTILLO MONTERO</t>
  </si>
  <si>
    <t>MONTO BRUTO</t>
  </si>
  <si>
    <t>RAFAEL SANTANA RIVERA</t>
  </si>
  <si>
    <t>MANUEL DE JESUS PEÑA BATISTA</t>
  </si>
  <si>
    <t>AUDITOR INTERNO</t>
  </si>
  <si>
    <t>FRANK ALBERTO CASTILLO FLORES</t>
  </si>
  <si>
    <t>ENCARGADO DE SEGURIDAD</t>
  </si>
  <si>
    <t>JOSE LUIS FRIAS DIAZ</t>
  </si>
  <si>
    <t>CRISTOBAL SEGURA MEDINA</t>
  </si>
  <si>
    <t xml:space="preserve">ENCARGADO DE MONITOREO </t>
  </si>
  <si>
    <t>LUIS MIGUEL VASQUEZ SANTOS</t>
  </si>
  <si>
    <t xml:space="preserve">ENCARGADO DE COMPRAS </t>
  </si>
  <si>
    <t>JUAN RAMON REYES RAMIREZ</t>
  </si>
  <si>
    <t>WILSON WILNER DIAZ HEREDIA</t>
  </si>
  <si>
    <t xml:space="preserve">EURIDES HERASME DIAZ </t>
  </si>
  <si>
    <t>NOMINA PERSONAL SEGURIDAD CENTRO REGIONAL DE CAPACITACION AGRICOLA Y FORESTAL</t>
  </si>
  <si>
    <t>1</t>
  </si>
  <si>
    <t>WILKIN LEDESMA MATOS</t>
  </si>
  <si>
    <t>2</t>
  </si>
  <si>
    <t>HUGO RAMIREZ DE LOS SANTOS</t>
  </si>
  <si>
    <t>3</t>
  </si>
  <si>
    <t>EURINEL FERRERAS NOVAS</t>
  </si>
  <si>
    <t>4</t>
  </si>
  <si>
    <t>LUIS DINAPOLES GONZALEZ RIVAS</t>
  </si>
  <si>
    <t>ASESOR DE SEGURIDAD</t>
  </si>
  <si>
    <t>5</t>
  </si>
  <si>
    <t>JOSE ALTAGRACIA PENA BATISTA</t>
  </si>
  <si>
    <t>SOPORTE TECNICO AL SISTEMA DE VIGILANCIA</t>
  </si>
  <si>
    <t>6</t>
  </si>
  <si>
    <t>JESUS ONEL ASTACIO ORTIZ</t>
  </si>
  <si>
    <t>7</t>
  </si>
  <si>
    <t>DALYN FLORIAN ENCARNACION</t>
  </si>
  <si>
    <t>JAVIER MORETA BAUTISTA</t>
  </si>
  <si>
    <t>9</t>
  </si>
  <si>
    <t xml:space="preserve">ANEISI ROXANNA FELIZ SEGURA </t>
  </si>
  <si>
    <t>PAGO NOMINA SUELDO FIJO POR CARGO A PERSONAL MILITAR ADMINISTRATIVO MAYO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</si>
</sst>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R_D_$_-;\-* #,##0.00\ _R_D_$_-;_-* &quot;-&quot;??\ _R_D_$_-;_-@_-"/>
    <numFmt numFmtId="165" formatCode="_(* #,##0.00_);_(* \(#,##0.00\);_(* &quot;-&quot;??_);_(@_)"/>
    <numFmt numFmtId="166" formatCode="_(* #,##0.000_);_(* \(#,##0.000\);_(* &quot;-&quot;??_);_(@_)"/>
    <numFmt numFmtId="167" formatCode="_(* #,##0_);_(* \(#,##0\);_(* &quot;-&quot;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sz val="22"/>
      <color theme="1"/>
      <name val="Calibri Light"/>
      <family val="2"/>
    </font>
    <font>
      <b/>
      <sz val="2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36"/>
      <color theme="1"/>
      <name val="Calibri Light"/>
      <family val="2"/>
      <scheme val="major"/>
    </font>
    <font>
      <b/>
      <sz val="26"/>
      <color theme="0"/>
      <name val="Arial Narrow"/>
      <family val="2"/>
    </font>
    <font>
      <b/>
      <sz val="26"/>
      <color theme="1"/>
      <name val="Arial Narrow"/>
      <family val="2"/>
    </font>
    <font>
      <b/>
      <sz val="19"/>
      <color theme="1"/>
      <name val="Calibri Light"/>
      <family val="2"/>
      <scheme val="major"/>
    </font>
    <font>
      <b/>
      <sz val="26"/>
      <name val="Arial Narrow"/>
      <family val="2"/>
    </font>
    <font>
      <b/>
      <sz val="19"/>
      <name val="Calibri Light"/>
      <family val="2"/>
      <scheme val="major"/>
    </font>
    <font>
      <sz val="19"/>
      <color theme="1"/>
      <name val="Calibri"/>
      <family val="2"/>
      <scheme val="minor"/>
    </font>
    <font>
      <b/>
      <sz val="19"/>
      <color rgb="FF000000"/>
      <name val="Calibri Light"/>
      <family val="2"/>
      <scheme val="major"/>
    </font>
    <font>
      <b/>
      <sz val="32"/>
      <color theme="0"/>
      <name val="Calibri Light"/>
      <family val="2"/>
      <scheme val="major"/>
    </font>
    <font>
      <sz val="2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name val="Calibri Light"/>
      <family val="2"/>
      <scheme val="major"/>
    </font>
    <font>
      <b/>
      <sz val="20"/>
      <name val="Calibri Light"/>
      <family val="2"/>
      <scheme val="major"/>
    </font>
    <font>
      <b/>
      <sz val="28"/>
      <color theme="1"/>
      <name val="Calibri"/>
      <family val="2"/>
      <scheme val="minor"/>
    </font>
    <font>
      <b/>
      <sz val="24"/>
      <color theme="0"/>
      <name val="Calibri Light"/>
      <family val="2"/>
      <scheme val="major"/>
    </font>
    <font>
      <b/>
      <sz val="20"/>
      <color rgb="FF000000"/>
      <name val="Calibri Light"/>
      <family val="2"/>
    </font>
    <font>
      <b/>
      <sz val="20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20"/>
      <name val="Calibri Light"/>
      <family val="2"/>
    </font>
    <font>
      <b/>
      <sz val="18"/>
      <color theme="0"/>
      <name val="Calibri Light"/>
      <family val="2"/>
      <scheme val="major"/>
    </font>
    <font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  <scheme val="major"/>
    </font>
    <font>
      <sz val="18"/>
      <color rgb="FFFF0000"/>
      <name val="Calibri Light"/>
      <family val="2"/>
      <scheme val="major"/>
    </font>
    <font>
      <b/>
      <u/>
      <sz val="16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26"/>
      <color theme="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u/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8"/>
      <color theme="3" tint="-0.499984740745262"/>
      <name val="Calibri Light"/>
      <family val="2"/>
      <scheme val="major"/>
    </font>
    <font>
      <b/>
      <sz val="28"/>
      <color theme="0"/>
      <name val="Calibri Light"/>
      <family val="2"/>
      <scheme val="major"/>
    </font>
    <font>
      <sz val="28"/>
      <color theme="1"/>
      <name val="Calibri"/>
      <family val="2"/>
      <scheme val="minor"/>
    </font>
    <font>
      <b/>
      <sz val="18"/>
      <color theme="3" tint="-0.499984740745262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20"/>
      <color theme="0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40"/>
      <color theme="1"/>
      <name val="Calibri Light"/>
      <family val="2"/>
      <scheme val="major"/>
    </font>
    <font>
      <sz val="24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55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wrapText="1"/>
    </xf>
    <xf numFmtId="49" fontId="5" fillId="2" borderId="0" xfId="0" applyNumberFormat="1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8" xfId="0" applyFont="1" applyBorder="1" applyAlignment="1">
      <alignment horizontal="left"/>
    </xf>
    <xf numFmtId="49" fontId="11" fillId="0" borderId="9" xfId="0" applyNumberFormat="1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4" fontId="9" fillId="0" borderId="9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left"/>
    </xf>
    <xf numFmtId="4" fontId="13" fillId="0" borderId="13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center"/>
    </xf>
    <xf numFmtId="165" fontId="5" fillId="0" borderId="0" xfId="1" applyFont="1"/>
    <xf numFmtId="0" fontId="4" fillId="0" borderId="0" xfId="0" applyFont="1"/>
    <xf numFmtId="0" fontId="5" fillId="0" borderId="0" xfId="0" applyFont="1" applyAlignment="1">
      <alignment wrapText="1"/>
    </xf>
    <xf numFmtId="49" fontId="14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49" fontId="16" fillId="0" borderId="0" xfId="0" applyNumberFormat="1" applyFont="1" applyAlignment="1">
      <alignment horizontal="center" vertical="top"/>
    </xf>
    <xf numFmtId="49" fontId="14" fillId="0" borderId="0" xfId="0" applyNumberFormat="1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165" fontId="14" fillId="0" borderId="0" xfId="1" applyFont="1" applyFill="1" applyAlignment="1">
      <alignment horizontal="center"/>
    </xf>
    <xf numFmtId="4" fontId="5" fillId="0" borderId="0" xfId="0" applyNumberFormat="1" applyFont="1"/>
    <xf numFmtId="49" fontId="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49" fontId="14" fillId="2" borderId="0" xfId="0" applyNumberFormat="1" applyFont="1" applyFill="1" applyAlignment="1">
      <alignment horizontal="center"/>
    </xf>
    <xf numFmtId="4" fontId="14" fillId="2" borderId="0" xfId="0" applyNumberFormat="1" applyFont="1" applyFill="1"/>
    <xf numFmtId="4" fontId="14" fillId="0" borderId="0" xfId="0" applyNumberFormat="1" applyFont="1"/>
    <xf numFmtId="4" fontId="18" fillId="2" borderId="0" xfId="0" applyNumberFormat="1" applyFont="1" applyFill="1"/>
    <xf numFmtId="0" fontId="14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2" borderId="0" xfId="0" applyFont="1" applyFill="1" applyAlignment="1">
      <alignment horizontal="center" vertical="center"/>
    </xf>
    <xf numFmtId="49" fontId="19" fillId="2" borderId="0" xfId="0" applyNumberFormat="1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49" fontId="21" fillId="3" borderId="2" xfId="0" applyNumberFormat="1" applyFont="1" applyFill="1" applyBorder="1" applyAlignment="1">
      <alignment horizontal="center" vertical="center"/>
    </xf>
    <xf numFmtId="49" fontId="22" fillId="5" borderId="14" xfId="0" applyNumberFormat="1" applyFont="1" applyFill="1" applyBorder="1" applyAlignment="1">
      <alignment horizontal="center" vertical="center" wrapText="1"/>
    </xf>
    <xf numFmtId="4" fontId="21" fillId="3" borderId="20" xfId="0" applyNumberFormat="1" applyFont="1" applyFill="1" applyBorder="1" applyAlignment="1">
      <alignment horizontal="center" vertical="center"/>
    </xf>
    <xf numFmtId="4" fontId="22" fillId="5" borderId="2" xfId="0" applyNumberFormat="1" applyFont="1" applyFill="1" applyBorder="1" applyAlignment="1">
      <alignment horizontal="center" vertical="center" wrapText="1"/>
    </xf>
    <xf numFmtId="4" fontId="22" fillId="5" borderId="14" xfId="0" applyNumberFormat="1" applyFont="1" applyFill="1" applyBorder="1" applyAlignment="1">
      <alignment horizontal="center" vertical="center"/>
    </xf>
    <xf numFmtId="4" fontId="22" fillId="5" borderId="2" xfId="0" applyNumberFormat="1" applyFont="1" applyFill="1" applyBorder="1" applyAlignment="1">
      <alignment horizontal="center" vertical="center"/>
    </xf>
    <xf numFmtId="4" fontId="22" fillId="5" borderId="14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4" fontId="24" fillId="5" borderId="14" xfId="0" applyNumberFormat="1" applyFont="1" applyFill="1" applyBorder="1" applyAlignment="1">
      <alignment horizontal="center" vertical="center" wrapText="1"/>
    </xf>
    <xf numFmtId="4" fontId="22" fillId="5" borderId="2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/>
    <xf numFmtId="0" fontId="23" fillId="2" borderId="22" xfId="0" applyFont="1" applyFill="1" applyBorder="1" applyAlignment="1">
      <alignment horizontal="center"/>
    </xf>
    <xf numFmtId="0" fontId="25" fillId="0" borderId="7" xfId="0" applyFont="1" applyBorder="1" applyAlignment="1">
      <alignment horizontal="left"/>
    </xf>
    <xf numFmtId="49" fontId="25" fillId="0" borderId="23" xfId="0" applyNumberFormat="1" applyFont="1" applyBorder="1" applyAlignment="1">
      <alignment horizontal="center"/>
    </xf>
    <xf numFmtId="49" fontId="23" fillId="0" borderId="24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/>
    </xf>
    <xf numFmtId="4" fontId="25" fillId="0" borderId="23" xfId="0" applyNumberFormat="1" applyFont="1" applyBorder="1" applyAlignment="1">
      <alignment horizontal="right"/>
    </xf>
    <xf numFmtId="4" fontId="25" fillId="0" borderId="25" xfId="0" applyNumberFormat="1" applyFont="1" applyBorder="1"/>
    <xf numFmtId="4" fontId="25" fillId="0" borderId="26" xfId="0" applyNumberFormat="1" applyFont="1" applyBorder="1"/>
    <xf numFmtId="165" fontId="25" fillId="0" borderId="25" xfId="1" applyFont="1" applyFill="1" applyBorder="1"/>
    <xf numFmtId="165" fontId="23" fillId="0" borderId="27" xfId="1" applyFont="1" applyFill="1" applyBorder="1"/>
    <xf numFmtId="0" fontId="26" fillId="0" borderId="0" xfId="0" applyFont="1"/>
    <xf numFmtId="0" fontId="25" fillId="0" borderId="0" xfId="0" applyFont="1"/>
    <xf numFmtId="0" fontId="25" fillId="0" borderId="4" xfId="0" applyFont="1" applyBorder="1" applyAlignment="1">
      <alignment horizontal="left"/>
    </xf>
    <xf numFmtId="49" fontId="25" fillId="0" borderId="25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4" fontId="25" fillId="0" borderId="25" xfId="0" applyNumberFormat="1" applyFont="1" applyBorder="1" applyAlignment="1">
      <alignment horizontal="right"/>
    </xf>
    <xf numFmtId="49" fontId="27" fillId="0" borderId="28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5" xfId="0" applyFont="1" applyBorder="1" applyAlignment="1">
      <alignment horizontal="center" wrapText="1"/>
    </xf>
    <xf numFmtId="4" fontId="23" fillId="0" borderId="25" xfId="0" applyNumberFormat="1" applyFont="1" applyBorder="1" applyAlignment="1">
      <alignment horizontal="right"/>
    </xf>
    <xf numFmtId="49" fontId="23" fillId="0" borderId="28" xfId="0" applyNumberFormat="1" applyFont="1" applyBorder="1" applyAlignment="1">
      <alignment horizontal="center"/>
    </xf>
    <xf numFmtId="49" fontId="23" fillId="0" borderId="28" xfId="0" applyNumberFormat="1" applyFont="1" applyBorder="1" applyAlignment="1">
      <alignment horizontal="center" wrapText="1"/>
    </xf>
    <xf numFmtId="0" fontId="23" fillId="0" borderId="22" xfId="0" applyFont="1" applyBorder="1" applyAlignment="1">
      <alignment horizontal="center"/>
    </xf>
    <xf numFmtId="0" fontId="25" fillId="0" borderId="28" xfId="0" applyFont="1" applyBorder="1" applyAlignment="1">
      <alignment horizontal="left"/>
    </xf>
    <xf numFmtId="4" fontId="25" fillId="0" borderId="25" xfId="0" applyNumberFormat="1" applyFont="1" applyBorder="1" applyAlignment="1">
      <alignment horizontal="center"/>
    </xf>
    <xf numFmtId="0" fontId="25" fillId="0" borderId="29" xfId="0" applyFont="1" applyBorder="1" applyAlignment="1">
      <alignment horizontal="left"/>
    </xf>
    <xf numFmtId="49" fontId="23" fillId="0" borderId="29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right"/>
    </xf>
    <xf numFmtId="4" fontId="23" fillId="0" borderId="25" xfId="0" applyNumberFormat="1" applyFont="1" applyBorder="1"/>
    <xf numFmtId="0" fontId="25" fillId="0" borderId="28" xfId="0" applyFont="1" applyBorder="1"/>
    <xf numFmtId="0" fontId="25" fillId="0" borderId="4" xfId="0" applyFont="1" applyBorder="1"/>
    <xf numFmtId="49" fontId="23" fillId="0" borderId="31" xfId="0" applyNumberFormat="1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25" fillId="0" borderId="32" xfId="0" applyFont="1" applyBorder="1"/>
    <xf numFmtId="49" fontId="25" fillId="0" borderId="30" xfId="0" applyNumberFormat="1" applyFont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" fontId="25" fillId="0" borderId="34" xfId="0" applyNumberFormat="1" applyFont="1" applyBorder="1"/>
    <xf numFmtId="165" fontId="25" fillId="0" borderId="34" xfId="1" applyFont="1" applyFill="1" applyBorder="1"/>
    <xf numFmtId="165" fontId="23" fillId="0" borderId="35" xfId="1" applyFont="1" applyFill="1" applyBorder="1"/>
    <xf numFmtId="0" fontId="23" fillId="2" borderId="14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4" fontId="23" fillId="0" borderId="17" xfId="0" applyNumberFormat="1" applyFont="1" applyBorder="1"/>
    <xf numFmtId="4" fontId="23" fillId="0" borderId="2" xfId="0" applyNumberFormat="1" applyFont="1" applyBorder="1"/>
    <xf numFmtId="4" fontId="23" fillId="0" borderId="0" xfId="0" applyNumberFormat="1" applyFont="1"/>
    <xf numFmtId="0" fontId="18" fillId="0" borderId="0" xfId="0" applyFont="1" applyAlignment="1">
      <alignment horizontal="center"/>
    </xf>
    <xf numFmtId="0" fontId="23" fillId="7" borderId="0" xfId="0" applyFont="1" applyFill="1"/>
    <xf numFmtId="49" fontId="14" fillId="0" borderId="16" xfId="0" applyNumberFormat="1" applyFont="1" applyBorder="1" applyAlignment="1">
      <alignment horizontal="center"/>
    </xf>
    <xf numFmtId="165" fontId="14" fillId="0" borderId="0" xfId="1" applyFont="1" applyFill="1" applyBorder="1" applyAlignment="1">
      <alignment horizontal="center"/>
    </xf>
    <xf numFmtId="4" fontId="18" fillId="0" borderId="0" xfId="0" applyNumberFormat="1" applyFont="1"/>
    <xf numFmtId="49" fontId="15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0" fontId="18" fillId="0" borderId="0" xfId="0" applyFont="1"/>
    <xf numFmtId="0" fontId="14" fillId="0" borderId="25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 wrapText="1"/>
    </xf>
    <xf numFmtId="4" fontId="14" fillId="0" borderId="25" xfId="0" applyNumberFormat="1" applyFont="1" applyBorder="1" applyAlignment="1">
      <alignment horizontal="center"/>
    </xf>
    <xf numFmtId="4" fontId="18" fillId="0" borderId="25" xfId="0" applyNumberFormat="1" applyFont="1" applyBorder="1"/>
    <xf numFmtId="165" fontId="18" fillId="0" borderId="25" xfId="1" applyFont="1" applyFill="1" applyBorder="1"/>
    <xf numFmtId="0" fontId="14" fillId="2" borderId="0" xfId="0" applyFont="1" applyFill="1" applyAlignment="1">
      <alignment horizontal="left"/>
    </xf>
    <xf numFmtId="0" fontId="0" fillId="2" borderId="0" xfId="0" applyFill="1"/>
    <xf numFmtId="0" fontId="7" fillId="2" borderId="0" xfId="0" applyFont="1" applyFill="1" applyAlignment="1">
      <alignment horizont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4" fontId="28" fillId="3" borderId="2" xfId="0" applyNumberFormat="1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9" fillId="0" borderId="23" xfId="0" applyFont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9" fillId="0" borderId="37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37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4" fontId="13" fillId="0" borderId="9" xfId="0" applyNumberFormat="1" applyFont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left" vertical="center"/>
    </xf>
    <xf numFmtId="4" fontId="9" fillId="0" borderId="38" xfId="0" applyNumberFormat="1" applyFont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4" fontId="15" fillId="0" borderId="9" xfId="0" applyNumberFormat="1" applyFont="1" applyBorder="1" applyAlignment="1">
      <alignment vertical="center"/>
    </xf>
    <xf numFmtId="0" fontId="15" fillId="0" borderId="31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0" fillId="2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31" xfId="0" applyFont="1" applyBorder="1" applyAlignment="1">
      <alignment horizontal="left"/>
    </xf>
    <xf numFmtId="0" fontId="32" fillId="0" borderId="25" xfId="0" applyFont="1" applyBorder="1" applyAlignment="1">
      <alignment horizontal="center"/>
    </xf>
    <xf numFmtId="4" fontId="9" fillId="0" borderId="9" xfId="0" applyNumberFormat="1" applyFont="1" applyBorder="1"/>
    <xf numFmtId="4" fontId="15" fillId="0" borderId="2" xfId="0" applyNumberFormat="1" applyFont="1" applyBorder="1" applyAlignment="1">
      <alignment horizontal="right" vertical="center"/>
    </xf>
    <xf numFmtId="0" fontId="33" fillId="0" borderId="39" xfId="0" applyFont="1" applyBorder="1" applyAlignment="1">
      <alignment vertical="center" wrapText="1"/>
    </xf>
    <xf numFmtId="4" fontId="14" fillId="0" borderId="0" xfId="0" applyNumberFormat="1" applyFont="1" applyAlignment="1">
      <alignment horizontal="center"/>
    </xf>
    <xf numFmtId="165" fontId="14" fillId="0" borderId="0" xfId="1" applyFont="1" applyFill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2" borderId="0" xfId="0" applyFont="1" applyFill="1" applyAlignment="1">
      <alignment horizontal="center"/>
    </xf>
    <xf numFmtId="0" fontId="9" fillId="2" borderId="0" xfId="0" applyFont="1" applyFill="1"/>
    <xf numFmtId="0" fontId="19" fillId="2" borderId="0" xfId="0" applyFont="1" applyFill="1"/>
    <xf numFmtId="0" fontId="30" fillId="0" borderId="0" xfId="0" applyFont="1"/>
    <xf numFmtId="0" fontId="34" fillId="3" borderId="1" xfId="0" applyFont="1" applyFill="1" applyBorder="1" applyAlignment="1">
      <alignment vertical="center"/>
    </xf>
    <xf numFmtId="0" fontId="34" fillId="3" borderId="2" xfId="0" applyFont="1" applyFill="1" applyBorder="1" applyAlignment="1">
      <alignment horizontal="center" vertical="center"/>
    </xf>
    <xf numFmtId="49" fontId="34" fillId="3" borderId="20" xfId="0" applyNumberFormat="1" applyFont="1" applyFill="1" applyBorder="1" applyAlignment="1">
      <alignment horizontal="center" vertical="center" wrapText="1"/>
    </xf>
    <xf numFmtId="0" fontId="34" fillId="3" borderId="40" xfId="0" applyFont="1" applyFill="1" applyBorder="1" applyAlignment="1">
      <alignment horizontal="center" vertical="center"/>
    </xf>
    <xf numFmtId="4" fontId="34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41" xfId="0" applyFont="1" applyBorder="1" applyAlignment="1">
      <alignment horizontal="center"/>
    </xf>
    <xf numFmtId="0" fontId="35" fillId="0" borderId="26" xfId="0" applyFont="1" applyBorder="1" applyAlignment="1">
      <alignment horizontal="left"/>
    </xf>
    <xf numFmtId="49" fontId="36" fillId="0" borderId="26" xfId="0" applyNumberFormat="1" applyFont="1" applyBorder="1" applyAlignment="1">
      <alignment horizontal="center"/>
    </xf>
    <xf numFmtId="0" fontId="35" fillId="0" borderId="26" xfId="0" applyFont="1" applyBorder="1" applyAlignment="1">
      <alignment horizontal="center" wrapText="1"/>
    </xf>
    <xf numFmtId="4" fontId="6" fillId="0" borderId="26" xfId="0" applyNumberFormat="1" applyFont="1" applyBorder="1" applyAlignment="1">
      <alignment horizontal="center"/>
    </xf>
    <xf numFmtId="4" fontId="35" fillId="0" borderId="26" xfId="0" applyNumberFormat="1" applyFont="1" applyBorder="1"/>
    <xf numFmtId="164" fontId="37" fillId="0" borderId="0" xfId="0" applyNumberFormat="1" applyFont="1"/>
    <xf numFmtId="166" fontId="6" fillId="0" borderId="25" xfId="1" applyNumberFormat="1" applyFont="1" applyFill="1" applyBorder="1"/>
    <xf numFmtId="0" fontId="37" fillId="0" borderId="0" xfId="0" applyFont="1"/>
    <xf numFmtId="0" fontId="6" fillId="0" borderId="22" xfId="0" applyFont="1" applyBorder="1" applyAlignment="1">
      <alignment horizontal="center"/>
    </xf>
    <xf numFmtId="0" fontId="35" fillId="0" borderId="25" xfId="0" applyFont="1" applyBorder="1" applyAlignment="1">
      <alignment horizontal="left"/>
    </xf>
    <xf numFmtId="49" fontId="36" fillId="0" borderId="25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/>
    </xf>
    <xf numFmtId="4" fontId="35" fillId="0" borderId="25" xfId="0" applyNumberFormat="1" applyFont="1" applyBorder="1"/>
    <xf numFmtId="49" fontId="6" fillId="0" borderId="25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4" fontId="32" fillId="0" borderId="25" xfId="0" applyNumberFormat="1" applyFont="1" applyBorder="1" applyAlignment="1">
      <alignment horizontal="center"/>
    </xf>
    <xf numFmtId="4" fontId="38" fillId="0" borderId="25" xfId="0" applyNumberFormat="1" applyFont="1" applyBorder="1"/>
    <xf numFmtId="0" fontId="38" fillId="0" borderId="25" xfId="0" applyFont="1" applyBorder="1" applyAlignment="1">
      <alignment horizontal="left"/>
    </xf>
    <xf numFmtId="4" fontId="6" fillId="0" borderId="0" xfId="0" applyNumberFormat="1" applyFont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49" fontId="36" fillId="0" borderId="29" xfId="0" applyNumberFormat="1" applyFont="1" applyBorder="1" applyAlignment="1">
      <alignment horizontal="center"/>
    </xf>
    <xf numFmtId="0" fontId="35" fillId="0" borderId="29" xfId="0" applyFont="1" applyBorder="1" applyAlignment="1">
      <alignment horizontal="center" wrapText="1"/>
    </xf>
    <xf numFmtId="0" fontId="37" fillId="8" borderId="0" xfId="0" applyFont="1" applyFill="1"/>
    <xf numFmtId="0" fontId="37" fillId="2" borderId="0" xfId="0" applyFont="1" applyFill="1"/>
    <xf numFmtId="4" fontId="32" fillId="0" borderId="0" xfId="0" applyNumberFormat="1" applyFont="1" applyAlignment="1">
      <alignment horizontal="center"/>
    </xf>
    <xf numFmtId="49" fontId="6" fillId="0" borderId="29" xfId="0" applyNumberFormat="1" applyFont="1" applyBorder="1" applyAlignment="1" applyProtection="1">
      <alignment horizontal="center" vertical="top" wrapText="1"/>
      <protection locked="0"/>
    </xf>
    <xf numFmtId="49" fontId="6" fillId="0" borderId="25" xfId="0" applyNumberFormat="1" applyFont="1" applyBorder="1" applyAlignment="1" applyProtection="1">
      <alignment horizontal="center" vertical="top" wrapText="1"/>
      <protection locked="0"/>
    </xf>
    <xf numFmtId="4" fontId="35" fillId="0" borderId="30" xfId="0" applyNumberFormat="1" applyFont="1" applyBorder="1"/>
    <xf numFmtId="0" fontId="14" fillId="2" borderId="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4" fontId="6" fillId="0" borderId="2" xfId="0" applyNumberFormat="1" applyFont="1" applyBorder="1"/>
    <xf numFmtId="4" fontId="0" fillId="0" borderId="0" xfId="0" applyNumberFormat="1"/>
    <xf numFmtId="167" fontId="14" fillId="0" borderId="0" xfId="1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7" fillId="0" borderId="0" xfId="0" applyNumberFormat="1" applyFont="1"/>
    <xf numFmtId="49" fontId="14" fillId="0" borderId="25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4" fontId="6" fillId="0" borderId="25" xfId="0" applyNumberFormat="1" applyFont="1" applyBorder="1"/>
    <xf numFmtId="0" fontId="17" fillId="0" borderId="0" xfId="0" applyFont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4" fontId="17" fillId="2" borderId="0" xfId="0" applyNumberFormat="1" applyFont="1" applyFill="1"/>
    <xf numFmtId="4" fontId="17" fillId="2" borderId="0" xfId="0" applyNumberFormat="1" applyFont="1" applyFill="1" applyAlignment="1">
      <alignment horizontal="center"/>
    </xf>
    <xf numFmtId="0" fontId="39" fillId="3" borderId="2" xfId="0" applyFont="1" applyFill="1" applyBorder="1" applyAlignment="1">
      <alignment vertical="center"/>
    </xf>
    <xf numFmtId="0" fontId="39" fillId="3" borderId="14" xfId="0" applyFont="1" applyFill="1" applyBorder="1" applyAlignment="1">
      <alignment horizontal="center" vertical="center"/>
    </xf>
    <xf numFmtId="0" fontId="39" fillId="3" borderId="2" xfId="0" applyFont="1" applyFill="1" applyBorder="1" applyAlignment="1">
      <alignment horizontal="center" vertical="center"/>
    </xf>
    <xf numFmtId="4" fontId="39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7" fillId="0" borderId="10" xfId="0" applyFont="1" applyBorder="1" applyAlignment="1">
      <alignment horizontal="center"/>
    </xf>
    <xf numFmtId="0" fontId="40" fillId="0" borderId="42" xfId="0" applyFont="1" applyBorder="1" applyAlignment="1">
      <alignment horizontal="left"/>
    </xf>
    <xf numFmtId="0" fontId="41" fillId="0" borderId="26" xfId="0" applyFont="1" applyBorder="1" applyAlignment="1">
      <alignment horizontal="center"/>
    </xf>
    <xf numFmtId="4" fontId="41" fillId="0" borderId="26" xfId="0" applyNumberFormat="1" applyFont="1" applyBorder="1"/>
    <xf numFmtId="0" fontId="41" fillId="0" borderId="31" xfId="0" applyFont="1" applyBorder="1" applyAlignment="1">
      <alignment horizontal="left"/>
    </xf>
    <xf numFmtId="0" fontId="41" fillId="0" borderId="25" xfId="0" applyFont="1" applyBorder="1" applyAlignment="1">
      <alignment horizontal="center"/>
    </xf>
    <xf numFmtId="4" fontId="41" fillId="0" borderId="25" xfId="0" applyNumberFormat="1" applyFont="1" applyBorder="1"/>
    <xf numFmtId="0" fontId="42" fillId="0" borderId="0" xfId="0" applyFont="1"/>
    <xf numFmtId="0" fontId="40" fillId="0" borderId="31" xfId="0" applyFont="1" applyBorder="1" applyAlignment="1">
      <alignment horizontal="left"/>
    </xf>
    <xf numFmtId="0" fontId="40" fillId="0" borderId="25" xfId="0" applyFont="1" applyBorder="1" applyAlignment="1">
      <alignment horizontal="center"/>
    </xf>
    <xf numFmtId="4" fontId="40" fillId="0" borderId="25" xfId="0" applyNumberFormat="1" applyFont="1" applyBorder="1"/>
    <xf numFmtId="0" fontId="41" fillId="0" borderId="25" xfId="0" applyFont="1" applyBorder="1" applyAlignment="1">
      <alignment horizontal="center" wrapText="1"/>
    </xf>
    <xf numFmtId="0" fontId="42" fillId="0" borderId="0" xfId="0" applyFont="1" applyAlignment="1">
      <alignment vertical="center"/>
    </xf>
    <xf numFmtId="0" fontId="41" fillId="0" borderId="31" xfId="0" applyFont="1" applyBorder="1" applyAlignment="1">
      <alignment horizontal="left" vertical="center"/>
    </xf>
    <xf numFmtId="0" fontId="41" fillId="0" borderId="25" xfId="0" applyFont="1" applyBorder="1" applyAlignment="1">
      <alignment horizontal="center" vertical="center" wrapText="1"/>
    </xf>
    <xf numFmtId="4" fontId="41" fillId="0" borderId="25" xfId="0" applyNumberFormat="1" applyFont="1" applyBorder="1" applyAlignment="1">
      <alignment vertical="center"/>
    </xf>
    <xf numFmtId="0" fontId="43" fillId="0" borderId="0" xfId="0" applyFont="1"/>
    <xf numFmtId="0" fontId="2" fillId="2" borderId="0" xfId="0" applyFont="1" applyFill="1"/>
    <xf numFmtId="0" fontId="2" fillId="0" borderId="0" xfId="0" applyFont="1"/>
    <xf numFmtId="0" fontId="17" fillId="2" borderId="10" xfId="0" applyFont="1" applyFill="1" applyBorder="1" applyAlignment="1">
      <alignment horizontal="center"/>
    </xf>
    <xf numFmtId="0" fontId="41" fillId="9" borderId="25" xfId="0" applyFont="1" applyFill="1" applyBorder="1" applyAlignment="1">
      <alignment horizontal="center"/>
    </xf>
    <xf numFmtId="4" fontId="41" fillId="9" borderId="25" xfId="0" applyNumberFormat="1" applyFont="1" applyFill="1" applyBorder="1"/>
    <xf numFmtId="4" fontId="41" fillId="0" borderId="30" xfId="0" applyNumberFormat="1" applyFont="1" applyBorder="1"/>
    <xf numFmtId="4" fontId="14" fillId="0" borderId="1" xfId="0" applyNumberFormat="1" applyFont="1" applyBorder="1" applyAlignment="1">
      <alignment horizontal="right" vertical="center"/>
    </xf>
    <xf numFmtId="0" fontId="42" fillId="0" borderId="0" xfId="0" applyFont="1" applyAlignment="1">
      <alignment horizontal="center"/>
    </xf>
    <xf numFmtId="4" fontId="17" fillId="0" borderId="0" xfId="0" applyNumberFormat="1" applyFont="1"/>
    <xf numFmtId="0" fontId="44" fillId="0" borderId="0" xfId="0" applyFont="1" applyAlignment="1">
      <alignment horizontal="center" vertical="center"/>
    </xf>
    <xf numFmtId="0" fontId="45" fillId="10" borderId="0" xfId="0" applyFont="1" applyFill="1" applyAlignment="1">
      <alignment horizontal="center" vertical="center"/>
    </xf>
    <xf numFmtId="49" fontId="7" fillId="2" borderId="0" xfId="0" applyNumberFormat="1" applyFont="1" applyFill="1" applyAlignment="1">
      <alignment horizontal="center"/>
    </xf>
    <xf numFmtId="0" fontId="46" fillId="3" borderId="1" xfId="0" applyFont="1" applyFill="1" applyBorder="1" applyAlignment="1">
      <alignment vertical="center" wrapText="1"/>
    </xf>
    <xf numFmtId="0" fontId="46" fillId="3" borderId="2" xfId="0" applyFont="1" applyFill="1" applyBorder="1" applyAlignment="1">
      <alignment horizontal="center" vertical="center" wrapText="1"/>
    </xf>
    <xf numFmtId="4" fontId="4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5" fillId="0" borderId="41" xfId="0" applyFont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4" fontId="6" fillId="0" borderId="26" xfId="0" applyNumberFormat="1" applyFont="1" applyBorder="1"/>
    <xf numFmtId="0" fontId="35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25" xfId="0" applyFont="1" applyBorder="1" applyAlignment="1">
      <alignment horizontal="center"/>
    </xf>
    <xf numFmtId="0" fontId="35" fillId="9" borderId="22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6" fillId="0" borderId="30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14" fillId="2" borderId="1" xfId="0" applyFont="1" applyFill="1" applyBorder="1"/>
    <xf numFmtId="0" fontId="14" fillId="2" borderId="21" xfId="0" applyFont="1" applyFill="1" applyBorder="1"/>
    <xf numFmtId="4" fontId="6" fillId="2" borderId="1" xfId="0" applyNumberFormat="1" applyFont="1" applyFill="1" applyBorder="1" applyAlignment="1">
      <alignment vertical="center"/>
    </xf>
    <xf numFmtId="49" fontId="17" fillId="0" borderId="15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10" borderId="0" xfId="0" applyFont="1" applyFill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51" fillId="3" borderId="17" xfId="0" applyFont="1" applyFill="1" applyBorder="1" applyAlignment="1">
      <alignment horizontal="center" vertical="center"/>
    </xf>
    <xf numFmtId="0" fontId="51" fillId="3" borderId="18" xfId="0" applyFont="1" applyFill="1" applyBorder="1" applyAlignment="1">
      <alignment horizontal="center" vertical="center"/>
    </xf>
    <xf numFmtId="4" fontId="51" fillId="3" borderId="18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2" borderId="0" xfId="0" applyFont="1" applyFill="1" applyAlignment="1">
      <alignment horizontal="center" vertical="center"/>
    </xf>
    <xf numFmtId="0" fontId="53" fillId="2" borderId="44" xfId="0" applyFont="1" applyFill="1" applyBorder="1" applyAlignment="1">
      <alignment horizontal="center"/>
    </xf>
    <xf numFmtId="0" fontId="14" fillId="0" borderId="23" xfId="0" applyFont="1" applyBorder="1" applyAlignment="1">
      <alignment horizontal="left"/>
    </xf>
    <xf numFmtId="0" fontId="14" fillId="0" borderId="23" xfId="0" applyFont="1" applyBorder="1" applyAlignment="1">
      <alignment horizontal="center"/>
    </xf>
    <xf numFmtId="4" fontId="18" fillId="0" borderId="23" xfId="0" applyNumberFormat="1" applyFont="1" applyBorder="1"/>
    <xf numFmtId="0" fontId="53" fillId="0" borderId="22" xfId="0" applyFont="1" applyBorder="1" applyAlignment="1">
      <alignment horizontal="center"/>
    </xf>
    <xf numFmtId="0" fontId="14" fillId="0" borderId="25" xfId="0" applyFont="1" applyBorder="1" applyAlignment="1">
      <alignment horizontal="left"/>
    </xf>
    <xf numFmtId="4" fontId="14" fillId="0" borderId="25" xfId="0" applyNumberFormat="1" applyFont="1" applyBorder="1"/>
    <xf numFmtId="0" fontId="0" fillId="8" borderId="0" xfId="0" applyFill="1"/>
    <xf numFmtId="0" fontId="18" fillId="0" borderId="25" xfId="0" applyFont="1" applyBorder="1" applyAlignment="1">
      <alignment horizontal="left"/>
    </xf>
    <xf numFmtId="0" fontId="14" fillId="0" borderId="25" xfId="0" applyFont="1" applyBorder="1"/>
    <xf numFmtId="0" fontId="18" fillId="0" borderId="25" xfId="0" applyFont="1" applyBorder="1"/>
    <xf numFmtId="4" fontId="14" fillId="0" borderId="25" xfId="0" applyNumberFormat="1" applyFont="1" applyBorder="1" applyAlignment="1">
      <alignment horizontal="right"/>
    </xf>
    <xf numFmtId="0" fontId="18" fillId="0" borderId="30" xfId="0" applyFont="1" applyBorder="1"/>
    <xf numFmtId="0" fontId="14" fillId="0" borderId="30" xfId="0" applyFont="1" applyBorder="1" applyAlignment="1">
      <alignment horizontal="center"/>
    </xf>
    <xf numFmtId="0" fontId="18" fillId="0" borderId="31" xfId="0" applyFont="1" applyBorder="1"/>
    <xf numFmtId="0" fontId="32" fillId="0" borderId="30" xfId="0" applyFont="1" applyBorder="1" applyAlignment="1">
      <alignment horizontal="center"/>
    </xf>
    <xf numFmtId="4" fontId="18" fillId="0" borderId="30" xfId="0" applyNumberFormat="1" applyFont="1" applyBorder="1"/>
    <xf numFmtId="0" fontId="18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49" fontId="14" fillId="0" borderId="15" xfId="0" applyNumberFormat="1" applyFont="1" applyBorder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6" fillId="3" borderId="17" xfId="0" applyFont="1" applyFill="1" applyBorder="1" applyAlignment="1">
      <alignment vertical="center"/>
    </xf>
    <xf numFmtId="0" fontId="46" fillId="3" borderId="18" xfId="0" applyFont="1" applyFill="1" applyBorder="1" applyAlignment="1">
      <alignment horizontal="center" vertical="center"/>
    </xf>
    <xf numFmtId="4" fontId="46" fillId="3" borderId="18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4" fillId="0" borderId="41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4" fontId="18" fillId="0" borderId="26" xfId="0" applyNumberFormat="1" applyFont="1" applyBorder="1" applyAlignment="1">
      <alignment vertical="center"/>
    </xf>
    <xf numFmtId="0" fontId="14" fillId="0" borderId="22" xfId="0" applyFont="1" applyBorder="1" applyAlignment="1">
      <alignment horizontal="center"/>
    </xf>
    <xf numFmtId="4" fontId="18" fillId="0" borderId="25" xfId="0" applyNumberFormat="1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" fontId="14" fillId="0" borderId="30" xfId="0" applyNumberFormat="1" applyFont="1" applyBorder="1" applyAlignment="1">
      <alignment horizontal="right"/>
    </xf>
    <xf numFmtId="0" fontId="18" fillId="2" borderId="14" xfId="0" applyFont="1" applyFill="1" applyBorder="1" applyAlignment="1">
      <alignment horizontal="center"/>
    </xf>
    <xf numFmtId="4" fontId="6" fillId="2" borderId="17" xfId="0" applyNumberFormat="1" applyFont="1" applyFill="1" applyBorder="1"/>
    <xf numFmtId="4" fontId="6" fillId="0" borderId="0" xfId="0" applyNumberFormat="1" applyFont="1"/>
    <xf numFmtId="0" fontId="3" fillId="0" borderId="0" xfId="0" applyFont="1"/>
    <xf numFmtId="0" fontId="0" fillId="2" borderId="0" xfId="0" applyFill="1" applyAlignment="1">
      <alignment horizontal="center"/>
    </xf>
    <xf numFmtId="49" fontId="54" fillId="2" borderId="0" xfId="0" applyNumberFormat="1" applyFont="1" applyFill="1"/>
    <xf numFmtId="49" fontId="55" fillId="3" borderId="1" xfId="0" applyNumberFormat="1" applyFont="1" applyFill="1" applyBorder="1" applyAlignment="1">
      <alignment horizontal="center" vertical="center"/>
    </xf>
    <xf numFmtId="49" fontId="55" fillId="3" borderId="2" xfId="0" applyNumberFormat="1" applyFont="1" applyFill="1" applyBorder="1" applyAlignment="1">
      <alignment horizontal="center" vertical="center"/>
    </xf>
    <xf numFmtId="49" fontId="55" fillId="3" borderId="14" xfId="0" applyNumberFormat="1" applyFont="1" applyFill="1" applyBorder="1" applyAlignment="1">
      <alignment horizontal="center" vertical="center" wrapText="1"/>
    </xf>
    <xf numFmtId="49" fontId="55" fillId="3" borderId="2" xfId="0" applyNumberFormat="1" applyFont="1" applyFill="1" applyBorder="1" applyAlignment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56" fillId="0" borderId="6" xfId="0" applyFont="1" applyBorder="1"/>
    <xf numFmtId="0" fontId="56" fillId="0" borderId="24" xfId="0" applyFont="1" applyBorder="1" applyAlignment="1">
      <alignment horizontal="center" wrapText="1"/>
    </xf>
    <xf numFmtId="4" fontId="56" fillId="0" borderId="6" xfId="0" applyNumberFormat="1" applyFont="1" applyBorder="1" applyAlignment="1">
      <alignment horizontal="right"/>
    </xf>
    <xf numFmtId="0" fontId="56" fillId="0" borderId="8" xfId="0" applyFont="1" applyBorder="1" applyAlignment="1">
      <alignment horizontal="center"/>
    </xf>
    <xf numFmtId="0" fontId="56" fillId="0" borderId="9" xfId="0" applyFont="1" applyBorder="1"/>
    <xf numFmtId="0" fontId="56" fillId="0" borderId="28" xfId="0" applyFont="1" applyBorder="1" applyAlignment="1">
      <alignment horizontal="center" wrapText="1"/>
    </xf>
    <xf numFmtId="4" fontId="56" fillId="0" borderId="9" xfId="0" applyNumberFormat="1" applyFont="1" applyBorder="1" applyAlignment="1">
      <alignment horizontal="right"/>
    </xf>
    <xf numFmtId="0" fontId="56" fillId="0" borderId="45" xfId="0" applyFont="1" applyBorder="1" applyAlignment="1">
      <alignment horizontal="center"/>
    </xf>
    <xf numFmtId="0" fontId="56" fillId="0" borderId="12" xfId="0" applyFont="1" applyBorder="1"/>
    <xf numFmtId="0" fontId="56" fillId="0" borderId="46" xfId="0" applyFont="1" applyBorder="1" applyAlignment="1">
      <alignment horizontal="center" wrapText="1"/>
    </xf>
    <xf numFmtId="4" fontId="56" fillId="0" borderId="12" xfId="0" applyNumberFormat="1" applyFont="1" applyBorder="1" applyAlignment="1">
      <alignment horizontal="right"/>
    </xf>
    <xf numFmtId="0" fontId="5" fillId="2" borderId="47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4" fontId="6" fillId="0" borderId="48" xfId="0" applyNumberFormat="1" applyFont="1" applyBorder="1"/>
    <xf numFmtId="0" fontId="56" fillId="0" borderId="0" xfId="0" applyFont="1"/>
    <xf numFmtId="49" fontId="10" fillId="0" borderId="0" xfId="0" applyNumberFormat="1" applyFont="1" applyAlignment="1">
      <alignment horizontal="center"/>
    </xf>
    <xf numFmtId="49" fontId="8" fillId="3" borderId="49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/>
    </xf>
    <xf numFmtId="0" fontId="58" fillId="0" borderId="23" xfId="0" applyFont="1" applyBorder="1" applyAlignment="1">
      <alignment vertical="center"/>
    </xf>
    <xf numFmtId="0" fontId="58" fillId="0" borderId="23" xfId="0" applyFont="1" applyBorder="1" applyAlignment="1">
      <alignment vertical="center" wrapText="1"/>
    </xf>
    <xf numFmtId="4" fontId="58" fillId="0" borderId="23" xfId="0" applyNumberFormat="1" applyFont="1" applyBorder="1" applyAlignment="1">
      <alignment vertical="center"/>
    </xf>
    <xf numFmtId="0" fontId="58" fillId="0" borderId="22" xfId="0" applyFont="1" applyBorder="1" applyAlignment="1">
      <alignment horizontal="center" vertical="center"/>
    </xf>
    <xf numFmtId="0" fontId="58" fillId="0" borderId="25" xfId="0" applyFont="1" applyBorder="1" applyAlignment="1">
      <alignment vertical="center"/>
    </xf>
    <xf numFmtId="0" fontId="58" fillId="0" borderId="25" xfId="0" applyFont="1" applyBorder="1" applyAlignment="1">
      <alignment vertical="center" wrapText="1"/>
    </xf>
    <xf numFmtId="4" fontId="58" fillId="0" borderId="25" xfId="0" applyNumberFormat="1" applyFont="1" applyBorder="1" applyAlignment="1">
      <alignment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vertical="center"/>
    </xf>
    <xf numFmtId="0" fontId="58" fillId="0" borderId="51" xfId="0" applyFont="1" applyBorder="1" applyAlignment="1">
      <alignment vertical="center" wrapText="1"/>
    </xf>
    <xf numFmtId="4" fontId="58" fillId="0" borderId="51" xfId="0" applyNumberFormat="1" applyFont="1" applyBorder="1" applyAlignment="1">
      <alignment vertical="center"/>
    </xf>
    <xf numFmtId="4" fontId="15" fillId="0" borderId="47" xfId="0" applyNumberFormat="1" applyFont="1" applyBorder="1" applyAlignment="1">
      <alignment vertical="center"/>
    </xf>
    <xf numFmtId="49" fontId="7" fillId="2" borderId="15" xfId="0" applyNumberFormat="1" applyFont="1" applyFill="1" applyBorder="1"/>
    <xf numFmtId="49" fontId="46" fillId="3" borderId="3" xfId="0" applyNumberFormat="1" applyFont="1" applyFill="1" applyBorder="1" applyAlignment="1">
      <alignment horizontal="center" vertical="center"/>
    </xf>
    <xf numFmtId="49" fontId="46" fillId="3" borderId="52" xfId="0" applyNumberFormat="1" applyFont="1" applyFill="1" applyBorder="1" applyAlignment="1">
      <alignment horizontal="center" vertical="center"/>
    </xf>
    <xf numFmtId="49" fontId="46" fillId="3" borderId="3" xfId="0" applyNumberFormat="1" applyFont="1" applyFill="1" applyBorder="1" applyAlignment="1">
      <alignment horizontal="center" vertical="center" wrapText="1"/>
    </xf>
    <xf numFmtId="49" fontId="56" fillId="0" borderId="5" xfId="0" applyNumberFormat="1" applyFont="1" applyBorder="1" applyAlignment="1">
      <alignment horizontal="center"/>
    </xf>
    <xf numFmtId="4" fontId="56" fillId="0" borderId="6" xfId="0" applyNumberFormat="1" applyFont="1" applyBorder="1"/>
    <xf numFmtId="49" fontId="56" fillId="0" borderId="8" xfId="0" applyNumberFormat="1" applyFont="1" applyBorder="1" applyAlignment="1">
      <alignment horizontal="center"/>
    </xf>
    <xf numFmtId="4" fontId="56" fillId="0" borderId="9" xfId="0" applyNumberFormat="1" applyFont="1" applyBorder="1"/>
    <xf numFmtId="4" fontId="56" fillId="0" borderId="12" xfId="0" applyNumberFormat="1" applyFont="1" applyBorder="1"/>
    <xf numFmtId="0" fontId="56" fillId="0" borderId="0" xfId="0" applyFont="1" applyAlignment="1">
      <alignment horizontal="center"/>
    </xf>
    <xf numFmtId="49" fontId="9" fillId="0" borderId="0" xfId="0" applyNumberFormat="1" applyFont="1"/>
    <xf numFmtId="0" fontId="6" fillId="2" borderId="0" xfId="0" applyFont="1" applyFill="1" applyAlignment="1">
      <alignment horizontal="center"/>
    </xf>
    <xf numFmtId="4" fontId="19" fillId="2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4" borderId="1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9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19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50" fillId="2" borderId="43" xfId="0" applyFont="1" applyFill="1" applyBorder="1" applyAlignment="1">
      <alignment horizontal="center"/>
    </xf>
    <xf numFmtId="0" fontId="50" fillId="2" borderId="0" xfId="0" applyFont="1" applyFill="1" applyAlignment="1">
      <alignment horizontal="center"/>
    </xf>
    <xf numFmtId="0" fontId="54" fillId="2" borderId="0" xfId="0" applyFont="1" applyFill="1" applyAlignment="1">
      <alignment horizontal="center"/>
    </xf>
    <xf numFmtId="49" fontId="57" fillId="2" borderId="15" xfId="0" applyNumberFormat="1" applyFont="1" applyFill="1" applyBorder="1" applyAlignment="1">
      <alignment horizontal="left" wrapText="1"/>
    </xf>
    <xf numFmtId="0" fontId="58" fillId="2" borderId="1" xfId="0" applyFont="1" applyFill="1" applyBorder="1" applyAlignment="1">
      <alignment horizontal="center" vertical="center"/>
    </xf>
    <xf numFmtId="0" fontId="58" fillId="2" borderId="14" xfId="0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/>
    </xf>
    <xf numFmtId="0" fontId="56" fillId="2" borderId="1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center"/>
    </xf>
    <xf numFmtId="0" fontId="30" fillId="2" borderId="0" xfId="0" applyFont="1" applyFill="1"/>
    <xf numFmtId="0" fontId="46" fillId="3" borderId="0" xfId="0" applyFont="1" applyFill="1" applyAlignment="1">
      <alignment horizontal="center"/>
    </xf>
    <xf numFmtId="0" fontId="56" fillId="2" borderId="0" xfId="0" applyFont="1" applyFill="1"/>
    <xf numFmtId="49" fontId="14" fillId="2" borderId="15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top"/>
    </xf>
    <xf numFmtId="4" fontId="56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1945821</xdr:colOff>
      <xdr:row>1</xdr:row>
      <xdr:rowOff>9307</xdr:rowOff>
    </xdr:from>
    <xdr:ext cx="3497036" cy="889020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55996" y="276007"/>
          <a:ext cx="3497036" cy="8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1279070</xdr:colOff>
      <xdr:row>0</xdr:row>
      <xdr:rowOff>258536</xdr:rowOff>
    </xdr:from>
    <xdr:ext cx="3429001" cy="993321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8220" y="258536"/>
          <a:ext cx="3429001" cy="9933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2357437</xdr:colOff>
      <xdr:row>0</xdr:row>
      <xdr:rowOff>214312</xdr:rowOff>
    </xdr:from>
    <xdr:ext cx="4667250" cy="2428875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2" y="214312"/>
          <a:ext cx="4667250" cy="2428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2905125</xdr:colOff>
      <xdr:row>0</xdr:row>
      <xdr:rowOff>261939</xdr:rowOff>
    </xdr:from>
    <xdr:ext cx="6324599" cy="252412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261939"/>
          <a:ext cx="6324599" cy="2524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723900</xdr:colOff>
      <xdr:row>2</xdr:row>
      <xdr:rowOff>123826</xdr:rowOff>
    </xdr:from>
    <xdr:ext cx="2705100" cy="12954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361951"/>
          <a:ext cx="27051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3708965</xdr:colOff>
      <xdr:row>2</xdr:row>
      <xdr:rowOff>205319</xdr:rowOff>
    </xdr:from>
    <xdr:ext cx="4053910" cy="1118655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715" y="443444"/>
          <a:ext cx="4053910" cy="1118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2127250</xdr:colOff>
      <xdr:row>1</xdr:row>
      <xdr:rowOff>111125</xdr:rowOff>
    </xdr:from>
    <xdr:ext cx="4413250" cy="20955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7350" y="406400"/>
          <a:ext cx="4413250" cy="209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1400965</xdr:colOff>
      <xdr:row>2</xdr:row>
      <xdr:rowOff>254000</xdr:rowOff>
    </xdr:from>
    <xdr:ext cx="5803110" cy="1599939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8440" y="844550"/>
          <a:ext cx="5803110" cy="1599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762000</xdr:colOff>
      <xdr:row>2</xdr:row>
      <xdr:rowOff>190500</xdr:rowOff>
    </xdr:from>
    <xdr:ext cx="4635500" cy="19050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781050"/>
          <a:ext cx="46355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6048375</xdr:colOff>
      <xdr:row>3</xdr:row>
      <xdr:rowOff>56666</xdr:rowOff>
    </xdr:from>
    <xdr:ext cx="5854700" cy="1619734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942491"/>
          <a:ext cx="5854700" cy="1619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1284306</xdr:colOff>
      <xdr:row>2</xdr:row>
      <xdr:rowOff>95250</xdr:rowOff>
    </xdr:from>
    <xdr:ext cx="5059343" cy="1409699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0306" y="685800"/>
          <a:ext cx="5059343" cy="1409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1619250</xdr:colOff>
      <xdr:row>0</xdr:row>
      <xdr:rowOff>269875</xdr:rowOff>
    </xdr:from>
    <xdr:ext cx="3714750" cy="19304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269875"/>
          <a:ext cx="3714750" cy="193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1047750</xdr:colOff>
      <xdr:row>2</xdr:row>
      <xdr:rowOff>47625</xdr:rowOff>
    </xdr:from>
    <xdr:ext cx="3714750" cy="1905000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638175"/>
          <a:ext cx="37147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1063626</xdr:colOff>
      <xdr:row>1</xdr:row>
      <xdr:rowOff>158751</xdr:rowOff>
    </xdr:from>
    <xdr:ext cx="5461000" cy="2127250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2776" y="454026"/>
          <a:ext cx="5461000" cy="212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1126497</xdr:colOff>
      <xdr:row>1</xdr:row>
      <xdr:rowOff>190500</xdr:rowOff>
    </xdr:from>
    <xdr:ext cx="5261314" cy="1450398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5372" y="485775"/>
          <a:ext cx="5261314" cy="14503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1627907</xdr:colOff>
      <xdr:row>0</xdr:row>
      <xdr:rowOff>294408</xdr:rowOff>
    </xdr:from>
    <xdr:ext cx="4416137" cy="1908464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1332" y="294408"/>
          <a:ext cx="4416137" cy="1908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781049</xdr:colOff>
      <xdr:row>2</xdr:row>
      <xdr:rowOff>19051</xdr:rowOff>
    </xdr:from>
    <xdr:to>
      <xdr:col>4</xdr:col>
      <xdr:colOff>1295400</xdr:colOff>
      <xdr:row>7</xdr:row>
      <xdr:rowOff>381000</xdr:rowOff>
    </xdr:to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4" y="609601"/>
          <a:ext cx="5286376" cy="1838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2</xdr:row>
      <xdr:rowOff>19050</xdr:rowOff>
    </xdr:from>
    <xdr:to>
      <xdr:col>3</xdr:col>
      <xdr:colOff>0</xdr:colOff>
      <xdr:row>7</xdr:row>
      <xdr:rowOff>419100</xdr:rowOff>
    </xdr:to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609600"/>
          <a:ext cx="4591050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833438</xdr:colOff>
      <xdr:row>0</xdr:row>
      <xdr:rowOff>297655</xdr:rowOff>
    </xdr:from>
    <xdr:ext cx="3714750" cy="1577579"/>
    <xdr:pic>
      <xdr:nvPicPr>
        <xdr:cNvPr id="2" name="Imagen 1" descr="Logo-presidencia - Gabinete de Política Soci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888" y="297655"/>
          <a:ext cx="3714750" cy="1577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787704</xdr:colOff>
      <xdr:row>1</xdr:row>
      <xdr:rowOff>253008</xdr:rowOff>
    </xdr:from>
    <xdr:ext cx="4667144" cy="1298972"/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8354" y="548283"/>
          <a:ext cx="4667144" cy="1298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3564488</xdr:colOff>
      <xdr:row>2</xdr:row>
      <xdr:rowOff>123825</xdr:rowOff>
    </xdr:from>
    <xdr:ext cx="3141110" cy="1095373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38" y="723900"/>
          <a:ext cx="3141110" cy="10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571500</xdr:colOff>
      <xdr:row>2</xdr:row>
      <xdr:rowOff>161926</xdr:rowOff>
    </xdr:from>
    <xdr:ext cx="2876550" cy="11049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762001"/>
          <a:ext cx="287655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opLeftCell="A22" zoomScale="70" zoomScaleNormal="70" zoomScaleSheetLayoutView="55" workbookViewId="0">
      <selection activeCell="B9" sqref="B9:E9"/>
    </sheetView>
  </sheetViews>
  <sheetFormatPr baseColWidth="10" defaultColWidth="11.42578125" defaultRowHeight="21" x14ac:dyDescent="0.35"/>
  <cols>
    <col min="1" max="1" width="12.28515625" style="44" bestFit="1" customWidth="1"/>
    <col min="2" max="2" width="65.85546875" style="5" customWidth="1"/>
    <col min="3" max="3" width="84.7109375" style="45" customWidth="1"/>
    <col min="4" max="4" width="4.28515625" style="56" hidden="1" customWidth="1"/>
    <col min="5" max="5" width="32.85546875" style="5" customWidth="1"/>
    <col min="6" max="6" width="4.7109375" style="5" customWidth="1"/>
    <col min="7" max="16384" width="11.42578125" style="5"/>
  </cols>
  <sheetData>
    <row r="1" spans="1:6" x14ac:dyDescent="0.35">
      <c r="A1" s="1"/>
      <c r="B1" s="2"/>
      <c r="C1" s="3"/>
      <c r="D1" s="4"/>
      <c r="E1" s="2"/>
    </row>
    <row r="2" spans="1:6" x14ac:dyDescent="0.35">
      <c r="A2" s="1"/>
      <c r="B2" s="2"/>
      <c r="C2" s="3"/>
      <c r="D2" s="4"/>
      <c r="E2" s="4"/>
    </row>
    <row r="3" spans="1:6" x14ac:dyDescent="0.35">
      <c r="A3" s="1"/>
      <c r="B3" s="2"/>
      <c r="C3" s="3"/>
      <c r="D3" s="4"/>
      <c r="E3" s="2"/>
    </row>
    <row r="4" spans="1:6" ht="45.75" customHeight="1" x14ac:dyDescent="0.35">
      <c r="A4" s="1"/>
      <c r="B4"/>
      <c r="C4" s="3"/>
      <c r="D4" s="4"/>
      <c r="E4"/>
    </row>
    <row r="5" spans="1:6" ht="26.25" x14ac:dyDescent="0.4">
      <c r="A5" s="1"/>
      <c r="B5" s="416" t="s">
        <v>0</v>
      </c>
      <c r="C5" s="416"/>
      <c r="D5" s="416"/>
      <c r="E5" s="416"/>
    </row>
    <row r="6" spans="1:6" ht="57.75" customHeight="1" x14ac:dyDescent="0.4">
      <c r="A6" s="1"/>
      <c r="B6" s="416" t="s">
        <v>1</v>
      </c>
      <c r="C6" s="416"/>
      <c r="D6" s="416"/>
      <c r="E6" s="416"/>
    </row>
    <row r="7" spans="1:6" ht="27" customHeight="1" x14ac:dyDescent="0.35">
      <c r="A7" s="1"/>
      <c r="B7" s="2"/>
      <c r="C7" s="3"/>
      <c r="D7" s="4"/>
      <c r="E7" s="2"/>
    </row>
    <row r="8" spans="1:6" s="12" customFormat="1" ht="47.25" customHeight="1" thickBot="1" x14ac:dyDescent="0.3">
      <c r="A8" s="7"/>
      <c r="B8" s="8" t="s">
        <v>2</v>
      </c>
      <c r="C8" s="9"/>
      <c r="D8" s="10"/>
      <c r="E8" s="11"/>
    </row>
    <row r="9" spans="1:6" s="17" customFormat="1" ht="67.5" customHeight="1" thickBot="1" x14ac:dyDescent="0.3">
      <c r="A9" s="13"/>
      <c r="B9" s="14" t="s">
        <v>3</v>
      </c>
      <c r="C9" s="15" t="s">
        <v>4</v>
      </c>
      <c r="D9" s="14" t="s">
        <v>5</v>
      </c>
      <c r="E9" s="16" t="s">
        <v>6</v>
      </c>
    </row>
    <row r="10" spans="1:6" s="24" customFormat="1" ht="42" customHeight="1" x14ac:dyDescent="0.25">
      <c r="A10" s="18">
        <v>1</v>
      </c>
      <c r="B10" s="19" t="s">
        <v>7</v>
      </c>
      <c r="C10" s="20" t="s">
        <v>8</v>
      </c>
      <c r="D10" s="21" t="s">
        <v>9</v>
      </c>
      <c r="E10" s="22">
        <v>250000</v>
      </c>
      <c r="F10" s="23"/>
    </row>
    <row r="11" spans="1:6" s="24" customFormat="1" ht="42" customHeight="1" x14ac:dyDescent="0.45">
      <c r="A11" s="18">
        <v>2</v>
      </c>
      <c r="B11" s="25" t="s">
        <v>10</v>
      </c>
      <c r="C11" s="26" t="s">
        <v>11</v>
      </c>
      <c r="D11" s="27" t="s">
        <v>12</v>
      </c>
      <c r="E11" s="28">
        <v>60000</v>
      </c>
      <c r="F11" s="23"/>
    </row>
    <row r="12" spans="1:6" s="24" customFormat="1" ht="42" customHeight="1" x14ac:dyDescent="0.45">
      <c r="A12" s="18">
        <v>3</v>
      </c>
      <c r="B12" s="25" t="s">
        <v>13</v>
      </c>
      <c r="C12" s="26" t="s">
        <v>14</v>
      </c>
      <c r="D12" s="29" t="s">
        <v>15</v>
      </c>
      <c r="E12" s="28">
        <v>65000</v>
      </c>
      <c r="F12" s="23"/>
    </row>
    <row r="13" spans="1:6" s="24" customFormat="1" ht="42" customHeight="1" x14ac:dyDescent="0.45">
      <c r="A13" s="18">
        <v>4</v>
      </c>
      <c r="B13" s="25" t="s">
        <v>16</v>
      </c>
      <c r="C13" s="26" t="s">
        <v>17</v>
      </c>
      <c r="D13" s="29" t="s">
        <v>18</v>
      </c>
      <c r="E13" s="28">
        <v>35000</v>
      </c>
      <c r="F13" s="23"/>
    </row>
    <row r="14" spans="1:6" s="24" customFormat="1" ht="42" customHeight="1" x14ac:dyDescent="0.45">
      <c r="A14" s="18">
        <v>5</v>
      </c>
      <c r="B14" s="25" t="s">
        <v>19</v>
      </c>
      <c r="C14" s="26" t="s">
        <v>20</v>
      </c>
      <c r="D14" s="30" t="s">
        <v>21</v>
      </c>
      <c r="E14" s="28">
        <v>15400</v>
      </c>
      <c r="F14" s="23"/>
    </row>
    <row r="15" spans="1:6" s="24" customFormat="1" ht="42" customHeight="1" x14ac:dyDescent="0.45">
      <c r="A15" s="18">
        <v>6</v>
      </c>
      <c r="B15" s="25" t="s">
        <v>22</v>
      </c>
      <c r="C15" s="26" t="s">
        <v>23</v>
      </c>
      <c r="D15" s="30" t="s">
        <v>24</v>
      </c>
      <c r="E15" s="28">
        <v>15400</v>
      </c>
      <c r="F15" s="23"/>
    </row>
    <row r="16" spans="1:6" s="24" customFormat="1" ht="42" customHeight="1" x14ac:dyDescent="0.45">
      <c r="A16" s="18">
        <v>7</v>
      </c>
      <c r="B16" s="25" t="s">
        <v>25</v>
      </c>
      <c r="C16" s="26" t="s">
        <v>26</v>
      </c>
      <c r="D16" s="30" t="s">
        <v>27</v>
      </c>
      <c r="E16" s="28">
        <v>85000</v>
      </c>
      <c r="F16" s="23"/>
    </row>
    <row r="17" spans="1:6" s="24" customFormat="1" ht="42" customHeight="1" x14ac:dyDescent="0.45">
      <c r="A17" s="18">
        <v>8</v>
      </c>
      <c r="B17" s="25" t="s">
        <v>28</v>
      </c>
      <c r="C17" s="26" t="s">
        <v>29</v>
      </c>
      <c r="D17" s="29" t="s">
        <v>30</v>
      </c>
      <c r="E17" s="28">
        <v>135000</v>
      </c>
      <c r="F17" s="23"/>
    </row>
    <row r="18" spans="1:6" s="24" customFormat="1" ht="42" customHeight="1" x14ac:dyDescent="0.45">
      <c r="A18" s="18">
        <v>9</v>
      </c>
      <c r="B18" s="25" t="s">
        <v>31</v>
      </c>
      <c r="C18" s="26" t="s">
        <v>32</v>
      </c>
      <c r="D18" s="29" t="s">
        <v>33</v>
      </c>
      <c r="E18" s="28">
        <v>15000</v>
      </c>
      <c r="F18" s="23"/>
    </row>
    <row r="19" spans="1:6" s="24" customFormat="1" ht="42" customHeight="1" x14ac:dyDescent="0.45">
      <c r="A19" s="18">
        <v>10</v>
      </c>
      <c r="B19" s="25" t="s">
        <v>34</v>
      </c>
      <c r="C19" s="26" t="s">
        <v>35</v>
      </c>
      <c r="D19" s="29" t="s">
        <v>36</v>
      </c>
      <c r="E19" s="28">
        <v>55000</v>
      </c>
      <c r="F19" s="23"/>
    </row>
    <row r="20" spans="1:6" s="24" customFormat="1" ht="42" customHeight="1" x14ac:dyDescent="0.45">
      <c r="A20" s="18">
        <v>11</v>
      </c>
      <c r="B20" s="25" t="s">
        <v>37</v>
      </c>
      <c r="C20" s="26" t="s">
        <v>38</v>
      </c>
      <c r="D20" s="31" t="s">
        <v>39</v>
      </c>
      <c r="E20" s="28">
        <v>85000</v>
      </c>
      <c r="F20" s="23"/>
    </row>
    <row r="21" spans="1:6" s="24" customFormat="1" ht="42" customHeight="1" x14ac:dyDescent="0.45">
      <c r="A21" s="18">
        <v>12</v>
      </c>
      <c r="B21" s="25" t="s">
        <v>40</v>
      </c>
      <c r="C21" s="26" t="s">
        <v>41</v>
      </c>
      <c r="D21" s="31" t="s">
        <v>42</v>
      </c>
      <c r="E21" s="28">
        <v>16500</v>
      </c>
      <c r="F21" s="23"/>
    </row>
    <row r="22" spans="1:6" s="24" customFormat="1" ht="42" customHeight="1" x14ac:dyDescent="0.45">
      <c r="A22" s="18">
        <v>13</v>
      </c>
      <c r="B22" s="25" t="s">
        <v>43</v>
      </c>
      <c r="C22" s="26" t="s">
        <v>44</v>
      </c>
      <c r="D22" s="29" t="s">
        <v>45</v>
      </c>
      <c r="E22" s="28">
        <v>26250</v>
      </c>
      <c r="F22" s="23"/>
    </row>
    <row r="23" spans="1:6" s="24" customFormat="1" ht="42" customHeight="1" x14ac:dyDescent="0.45">
      <c r="A23" s="18">
        <v>14</v>
      </c>
      <c r="B23" s="25" t="s">
        <v>46</v>
      </c>
      <c r="C23" s="26" t="s">
        <v>47</v>
      </c>
      <c r="D23" s="29" t="s">
        <v>48</v>
      </c>
      <c r="E23" s="28">
        <v>85000</v>
      </c>
      <c r="F23" s="23"/>
    </row>
    <row r="24" spans="1:6" s="24" customFormat="1" ht="42" customHeight="1" x14ac:dyDescent="0.45">
      <c r="A24" s="18">
        <v>15</v>
      </c>
      <c r="B24" s="25" t="s">
        <v>49</v>
      </c>
      <c r="C24" s="26" t="s">
        <v>50</v>
      </c>
      <c r="D24" s="29" t="s">
        <v>51</v>
      </c>
      <c r="E24" s="28">
        <v>35000</v>
      </c>
      <c r="F24" s="23"/>
    </row>
    <row r="25" spans="1:6" s="24" customFormat="1" ht="42" customHeight="1" x14ac:dyDescent="0.45">
      <c r="A25" s="18">
        <v>16</v>
      </c>
      <c r="B25" s="25" t="s">
        <v>52</v>
      </c>
      <c r="C25" s="32" t="s">
        <v>53</v>
      </c>
      <c r="D25" s="29" t="s">
        <v>54</v>
      </c>
      <c r="E25" s="33">
        <v>16500</v>
      </c>
      <c r="F25" s="23"/>
    </row>
    <row r="26" spans="1:6" s="24" customFormat="1" ht="42" customHeight="1" x14ac:dyDescent="0.45">
      <c r="A26" s="18">
        <v>17</v>
      </c>
      <c r="B26" s="25" t="s">
        <v>55</v>
      </c>
      <c r="C26" s="32" t="s">
        <v>53</v>
      </c>
      <c r="D26" s="29" t="s">
        <v>56</v>
      </c>
      <c r="E26" s="33">
        <v>16500</v>
      </c>
      <c r="F26" s="23"/>
    </row>
    <row r="27" spans="1:6" s="24" customFormat="1" ht="42" customHeight="1" x14ac:dyDescent="0.45">
      <c r="A27" s="18">
        <v>18</v>
      </c>
      <c r="B27" s="25" t="s">
        <v>57</v>
      </c>
      <c r="C27" s="32" t="s">
        <v>58</v>
      </c>
      <c r="D27" s="29" t="s">
        <v>59</v>
      </c>
      <c r="E27" s="33">
        <v>26250</v>
      </c>
      <c r="F27" s="23"/>
    </row>
    <row r="28" spans="1:6" s="24" customFormat="1" ht="42" customHeight="1" x14ac:dyDescent="0.45">
      <c r="A28" s="18">
        <v>19</v>
      </c>
      <c r="B28" s="25" t="s">
        <v>60</v>
      </c>
      <c r="C28" s="26" t="s">
        <v>61</v>
      </c>
      <c r="D28" s="29" t="s">
        <v>62</v>
      </c>
      <c r="E28" s="33">
        <v>70000</v>
      </c>
      <c r="F28" s="23"/>
    </row>
    <row r="29" spans="1:6" s="24" customFormat="1" ht="42" customHeight="1" x14ac:dyDescent="0.45">
      <c r="A29" s="18">
        <v>20</v>
      </c>
      <c r="B29" s="25" t="s">
        <v>63</v>
      </c>
      <c r="C29" s="26" t="s">
        <v>64</v>
      </c>
      <c r="D29" s="29" t="s">
        <v>65</v>
      </c>
      <c r="E29" s="33">
        <v>50000</v>
      </c>
      <c r="F29" s="23"/>
    </row>
    <row r="30" spans="1:6" s="24" customFormat="1" ht="42" customHeight="1" x14ac:dyDescent="0.45">
      <c r="A30" s="18">
        <v>21</v>
      </c>
      <c r="B30" s="25" t="s">
        <v>66</v>
      </c>
      <c r="C30" s="26" t="s">
        <v>53</v>
      </c>
      <c r="D30" s="29" t="s">
        <v>67</v>
      </c>
      <c r="E30" s="33">
        <v>16500</v>
      </c>
    </row>
    <row r="31" spans="1:6" s="24" customFormat="1" ht="42" customHeight="1" x14ac:dyDescent="0.45">
      <c r="A31" s="18">
        <v>22</v>
      </c>
      <c r="B31" s="25" t="s">
        <v>68</v>
      </c>
      <c r="C31" s="32" t="s">
        <v>69</v>
      </c>
      <c r="D31" s="34"/>
      <c r="E31" s="33">
        <v>35000</v>
      </c>
    </row>
    <row r="32" spans="1:6" s="24" customFormat="1" ht="42" customHeight="1" x14ac:dyDescent="0.45">
      <c r="A32" s="18">
        <v>23</v>
      </c>
      <c r="B32" s="25" t="s">
        <v>70</v>
      </c>
      <c r="C32" s="26" t="s">
        <v>71</v>
      </c>
      <c r="D32" s="34"/>
      <c r="E32" s="33">
        <v>30000</v>
      </c>
    </row>
    <row r="33" spans="1:5" s="24" customFormat="1" ht="42" customHeight="1" x14ac:dyDescent="0.45">
      <c r="A33" s="18">
        <v>24</v>
      </c>
      <c r="B33" s="25" t="s">
        <v>72</v>
      </c>
      <c r="C33" s="26" t="s">
        <v>73</v>
      </c>
      <c r="D33" s="34"/>
      <c r="E33" s="33">
        <v>26250</v>
      </c>
    </row>
    <row r="34" spans="1:5" s="24" customFormat="1" ht="42" customHeight="1" thickBot="1" x14ac:dyDescent="0.5">
      <c r="A34" s="18">
        <v>25</v>
      </c>
      <c r="B34" s="25" t="s">
        <v>74</v>
      </c>
      <c r="C34" s="35" t="s">
        <v>58</v>
      </c>
      <c r="D34" s="36"/>
      <c r="E34" s="37">
        <v>30000</v>
      </c>
    </row>
    <row r="35" spans="1:5" s="12" customFormat="1" ht="34.5" customHeight="1" thickBot="1" x14ac:dyDescent="0.3">
      <c r="A35" s="38"/>
      <c r="B35" s="39"/>
      <c r="C35" s="40"/>
      <c r="D35" s="41"/>
      <c r="E35" s="42">
        <f>SUM(E10:E34)</f>
        <v>1295550</v>
      </c>
    </row>
    <row r="36" spans="1:5" ht="32.25" customHeight="1" x14ac:dyDescent="0.3">
      <c r="A36" s="43"/>
      <c r="B36" s="43"/>
      <c r="C36" s="43"/>
      <c r="D36" s="43"/>
      <c r="E36" s="43"/>
    </row>
    <row r="37" spans="1:5" ht="29.25" customHeight="1" x14ac:dyDescent="0.35">
      <c r="D37" s="43"/>
      <c r="E37" s="43"/>
    </row>
    <row r="38" spans="1:5" ht="0.75" customHeight="1" x14ac:dyDescent="0.35">
      <c r="D38" s="43"/>
      <c r="E38" s="43"/>
    </row>
    <row r="39" spans="1:5" ht="77.25" customHeight="1" x14ac:dyDescent="0.35">
      <c r="B39" s="46"/>
      <c r="D39" s="43"/>
      <c r="E39" s="43"/>
    </row>
    <row r="40" spans="1:5" ht="31.5" x14ac:dyDescent="0.4">
      <c r="B40" s="47" t="s">
        <v>75</v>
      </c>
      <c r="C40" s="48"/>
      <c r="D40" s="43"/>
      <c r="E40" s="43"/>
    </row>
    <row r="41" spans="1:5" ht="21.75" customHeight="1" x14ac:dyDescent="0.35">
      <c r="B41" s="49" t="s">
        <v>76</v>
      </c>
      <c r="C41" s="50"/>
      <c r="D41" s="51"/>
      <c r="E41" s="52"/>
    </row>
    <row r="42" spans="1:5" s="55" customFormat="1" ht="12" customHeight="1" x14ac:dyDescent="0.35">
      <c r="A42" s="44"/>
      <c r="B42" s="5"/>
      <c r="C42" s="45"/>
      <c r="D42" s="53"/>
      <c r="E42" s="54"/>
    </row>
    <row r="43" spans="1:5" s="55" customFormat="1" x14ac:dyDescent="0.35">
      <c r="A43" s="44"/>
      <c r="B43" s="5"/>
      <c r="C43" s="45"/>
      <c r="D43" s="56"/>
    </row>
    <row r="44" spans="1:5" s="55" customFormat="1" x14ac:dyDescent="0.35">
      <c r="A44" s="44"/>
      <c r="B44" s="5"/>
      <c r="C44" s="45"/>
      <c r="D44" s="56"/>
      <c r="E44" s="5"/>
    </row>
    <row r="45" spans="1:5" s="55" customFormat="1" ht="23.25" x14ac:dyDescent="0.35">
      <c r="A45" s="44"/>
      <c r="B45" s="5"/>
      <c r="C45" s="45"/>
      <c r="D45" s="53"/>
      <c r="E45" s="57"/>
    </row>
  </sheetData>
  <autoFilter ref="B9:E35" xr:uid="{00000000-0009-0000-0000-000000000000}">
    <sortState xmlns:xlrd2="http://schemas.microsoft.com/office/spreadsheetml/2017/richdata2" ref="A13:E13">
      <sortCondition descending="1" ref="A7:A51"/>
    </sortState>
  </autoFilter>
  <mergeCells count="2">
    <mergeCell ref="B5:E5"/>
    <mergeCell ref="B6:E6"/>
  </mergeCells>
  <conditionalFormatting sqref="C11">
    <cfRule type="duplicateValues" dxfId="177" priority="6"/>
    <cfRule type="duplicateValues" dxfId="176" priority="7"/>
    <cfRule type="duplicateValues" dxfId="175" priority="8"/>
    <cfRule type="duplicateValues" dxfId="174" priority="9"/>
    <cfRule type="duplicateValues" dxfId="173" priority="10"/>
  </conditionalFormatting>
  <conditionalFormatting sqref="C12:C13 C15:C24 C28:C30 C32:C34">
    <cfRule type="duplicateValues" dxfId="172" priority="17"/>
    <cfRule type="duplicateValues" dxfId="171" priority="18"/>
    <cfRule type="duplicateValues" dxfId="170" priority="19"/>
    <cfRule type="duplicateValues" dxfId="169" priority="20"/>
    <cfRule type="duplicateValues" dxfId="168" priority="21"/>
  </conditionalFormatting>
  <conditionalFormatting sqref="C14">
    <cfRule type="duplicateValues" dxfId="167" priority="1"/>
    <cfRule type="duplicateValues" dxfId="166" priority="2"/>
    <cfRule type="duplicateValues" dxfId="165" priority="3"/>
    <cfRule type="duplicateValues" dxfId="164" priority="4"/>
    <cfRule type="duplicateValues" dxfId="163" priority="5"/>
  </conditionalFormatting>
  <conditionalFormatting sqref="D10 D12:D32">
    <cfRule type="duplicateValues" dxfId="162" priority="22"/>
  </conditionalFormatting>
  <conditionalFormatting sqref="D17:D19 D22:D29">
    <cfRule type="duplicateValues" dxfId="161" priority="15"/>
  </conditionalFormatting>
  <conditionalFormatting sqref="D17:D19">
    <cfRule type="duplicateValues" dxfId="160" priority="12"/>
    <cfRule type="duplicateValues" dxfId="159" priority="13"/>
  </conditionalFormatting>
  <conditionalFormatting sqref="D30:D32">
    <cfRule type="duplicateValues" dxfId="158" priority="16"/>
  </conditionalFormatting>
  <conditionalFormatting sqref="D33">
    <cfRule type="duplicateValues" dxfId="157" priority="14"/>
  </conditionalFormatting>
  <conditionalFormatting sqref="D34">
    <cfRule type="duplicateValues" dxfId="156" priority="11"/>
  </conditionalFormatting>
  <pageMargins left="0.2" right="0.19" top="0.62" bottom="0.6" header="0.23622047244094491" footer="0.5"/>
  <pageSetup paperSize="129" scale="86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27"/>
  <sheetViews>
    <sheetView tabSelected="1" topLeftCell="B1" zoomScale="40" zoomScaleNormal="40" workbookViewId="0">
      <selection activeCell="J17" sqref="J17"/>
    </sheetView>
  </sheetViews>
  <sheetFormatPr baseColWidth="10" defaultColWidth="14.42578125" defaultRowHeight="76.5" customHeight="1" x14ac:dyDescent="0.25"/>
  <cols>
    <col min="1" max="1" width="8.42578125" hidden="1" customWidth="1"/>
    <col min="2" max="2" width="9.28515625" bestFit="1" customWidth="1"/>
    <col min="3" max="3" width="117.85546875" customWidth="1"/>
    <col min="4" max="4" width="102.7109375" customWidth="1"/>
    <col min="5" max="5" width="91.7109375" customWidth="1"/>
  </cols>
  <sheetData>
    <row r="1" spans="1:19" ht="46.5" customHeight="1" x14ac:dyDescent="0.2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44.25" customHeight="1" x14ac:dyDescent="0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153.75" customHeight="1" x14ac:dyDescent="0.25">
      <c r="A3" s="151"/>
      <c r="B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</row>
    <row r="4" spans="1:19" ht="48" customHeight="1" x14ac:dyDescent="0.5">
      <c r="A4" s="449" t="s">
        <v>839</v>
      </c>
      <c r="B4" s="449"/>
      <c r="C4" s="449"/>
      <c r="D4" s="449"/>
      <c r="E4" s="449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</row>
    <row r="5" spans="1:19" ht="44.25" customHeight="1" x14ac:dyDescent="0.5">
      <c r="A5" s="449" t="s">
        <v>883</v>
      </c>
      <c r="B5" s="449"/>
      <c r="C5" s="449"/>
      <c r="D5" s="449"/>
      <c r="E5" s="449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</row>
    <row r="6" spans="1:19" ht="37.5" customHeight="1" x14ac:dyDescent="0.5">
      <c r="A6" s="427"/>
      <c r="B6" s="427"/>
      <c r="C6" s="427"/>
      <c r="D6" s="427"/>
      <c r="E6" s="427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ht="159.75" customHeight="1" thickBot="1" x14ac:dyDescent="0.8">
      <c r="A7" s="151"/>
      <c r="B7" s="442" t="s">
        <v>2</v>
      </c>
      <c r="C7" s="442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199" customFormat="1" ht="93.75" customHeight="1" thickBot="1" x14ac:dyDescent="0.5">
      <c r="A8" s="389"/>
      <c r="B8" s="390" t="s">
        <v>841</v>
      </c>
      <c r="C8" s="15" t="s">
        <v>3</v>
      </c>
      <c r="D8" s="391" t="s">
        <v>4</v>
      </c>
      <c r="E8" s="391" t="s">
        <v>849</v>
      </c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</row>
    <row r="9" spans="1:19" s="67" customFormat="1" ht="39" customHeight="1" x14ac:dyDescent="0.25">
      <c r="B9" s="392">
        <v>1</v>
      </c>
      <c r="C9" s="393" t="s">
        <v>850</v>
      </c>
      <c r="D9" s="394" t="s">
        <v>53</v>
      </c>
      <c r="E9" s="395">
        <v>25000</v>
      </c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</row>
    <row r="10" spans="1:19" s="67" customFormat="1" ht="39" customHeight="1" x14ac:dyDescent="0.25">
      <c r="B10" s="396">
        <v>2</v>
      </c>
      <c r="C10" s="397" t="s">
        <v>851</v>
      </c>
      <c r="D10" s="398" t="s">
        <v>852</v>
      </c>
      <c r="E10" s="399">
        <v>50000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19" s="67" customFormat="1" ht="39" customHeight="1" x14ac:dyDescent="0.25">
      <c r="B11" s="396">
        <v>3</v>
      </c>
      <c r="C11" s="397" t="s">
        <v>853</v>
      </c>
      <c r="D11" s="398" t="s">
        <v>854</v>
      </c>
      <c r="E11" s="399">
        <v>50000</v>
      </c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s="67" customFormat="1" ht="39" customHeight="1" x14ac:dyDescent="0.25">
      <c r="B12" s="396">
        <v>4</v>
      </c>
      <c r="C12" s="397" t="s">
        <v>855</v>
      </c>
      <c r="D12" s="398" t="s">
        <v>373</v>
      </c>
      <c r="E12" s="399">
        <v>40000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s="67" customFormat="1" ht="39" customHeight="1" x14ac:dyDescent="0.25">
      <c r="B13" s="396">
        <v>5</v>
      </c>
      <c r="C13" s="397" t="s">
        <v>856</v>
      </c>
      <c r="D13" s="398" t="s">
        <v>857</v>
      </c>
      <c r="E13" s="399">
        <v>65000</v>
      </c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</row>
    <row r="14" spans="1:19" s="67" customFormat="1" ht="39" customHeight="1" x14ac:dyDescent="0.25">
      <c r="B14" s="396">
        <v>6</v>
      </c>
      <c r="C14" s="397" t="s">
        <v>858</v>
      </c>
      <c r="D14" s="398" t="s">
        <v>859</v>
      </c>
      <c r="E14" s="399">
        <v>90000</v>
      </c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</row>
    <row r="15" spans="1:19" s="67" customFormat="1" ht="39" customHeight="1" x14ac:dyDescent="0.25">
      <c r="B15" s="396">
        <v>7</v>
      </c>
      <c r="C15" s="397" t="s">
        <v>860</v>
      </c>
      <c r="D15" s="398" t="s">
        <v>53</v>
      </c>
      <c r="E15" s="399">
        <v>25000</v>
      </c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</row>
    <row r="16" spans="1:19" s="67" customFormat="1" ht="39" customHeight="1" x14ac:dyDescent="0.25">
      <c r="B16" s="396">
        <v>8</v>
      </c>
      <c r="C16" s="397" t="s">
        <v>861</v>
      </c>
      <c r="D16" s="398" t="s">
        <v>373</v>
      </c>
      <c r="E16" s="399">
        <v>35000</v>
      </c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</row>
    <row r="17" spans="2:19" s="67" customFormat="1" ht="39" customHeight="1" thickBot="1" x14ac:dyDescent="0.3">
      <c r="B17" s="400">
        <v>9</v>
      </c>
      <c r="C17" s="401" t="s">
        <v>862</v>
      </c>
      <c r="D17" s="402" t="s">
        <v>53</v>
      </c>
      <c r="E17" s="403">
        <v>25000</v>
      </c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</row>
    <row r="18" spans="2:19" s="67" customFormat="1" ht="35.25" customHeight="1" thickBot="1" x14ac:dyDescent="0.3">
      <c r="B18" s="443"/>
      <c r="C18" s="444"/>
      <c r="D18" s="444"/>
      <c r="E18" s="404">
        <f>SUM(E9:E17)</f>
        <v>405000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</row>
    <row r="19" spans="2:19" ht="36.75" customHeight="1" x14ac:dyDescent="0.4">
      <c r="B19" s="151"/>
      <c r="C19" s="151"/>
      <c r="D19" s="450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2:19" ht="36.75" customHeight="1" thickBot="1" x14ac:dyDescent="0.3">
      <c r="B20" s="151"/>
      <c r="C20" s="4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2:19" ht="42.75" customHeight="1" x14ac:dyDescent="0.4">
      <c r="B21" s="151"/>
      <c r="C21" s="452" t="s">
        <v>75</v>
      </c>
      <c r="D21" s="6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</row>
    <row r="22" spans="2:19" ht="42.75" customHeight="1" x14ac:dyDescent="0.4">
      <c r="B22" s="151"/>
      <c r="C22" s="453" t="s">
        <v>76</v>
      </c>
      <c r="D22" s="6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2:19" ht="76.5" customHeight="1" x14ac:dyDescent="0.4">
      <c r="B23" s="151"/>
      <c r="C23" s="151"/>
      <c r="D23" s="151"/>
      <c r="E23" s="454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2:19" ht="76.5" customHeight="1" x14ac:dyDescent="0.25"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</row>
    <row r="25" spans="2:19" ht="76.5" customHeight="1" x14ac:dyDescent="0.25"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2:19" ht="76.5" customHeight="1" x14ac:dyDescent="0.25"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2:19" ht="76.5" customHeight="1" x14ac:dyDescent="0.25"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</row>
  </sheetData>
  <mergeCells count="5">
    <mergeCell ref="A4:E4"/>
    <mergeCell ref="A5:E5"/>
    <mergeCell ref="A6:E6"/>
    <mergeCell ref="B7:C7"/>
    <mergeCell ref="B18:D18"/>
  </mergeCells>
  <pageMargins left="0.56000000000000005" right="0.7" top="0.75" bottom="0.75" header="0.3" footer="0.3"/>
  <pageSetup paperSize="129" scale="5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30"/>
  <sheetViews>
    <sheetView topLeftCell="B1" zoomScaleNormal="100" workbookViewId="0">
      <selection activeCell="B9" sqref="B9:E9"/>
    </sheetView>
  </sheetViews>
  <sheetFormatPr baseColWidth="10" defaultRowHeight="30.75" customHeight="1" x14ac:dyDescent="0.25"/>
  <cols>
    <col min="1" max="1" width="6.7109375" hidden="1" customWidth="1"/>
    <col min="2" max="2" width="10" bestFit="1" customWidth="1"/>
    <col min="3" max="3" width="57.85546875" customWidth="1"/>
    <col min="4" max="4" width="44.140625" customWidth="1"/>
    <col min="5" max="5" width="26" customWidth="1"/>
    <col min="6" max="6" width="8.85546875" customWidth="1"/>
  </cols>
  <sheetData>
    <row r="1" spans="2:5" ht="18.75" customHeight="1" x14ac:dyDescent="0.25">
      <c r="B1" s="151"/>
      <c r="C1" s="151"/>
      <c r="D1" s="151"/>
      <c r="E1" s="151"/>
    </row>
    <row r="2" spans="2:5" ht="30.75" hidden="1" customHeight="1" x14ac:dyDescent="0.25">
      <c r="B2" s="151"/>
      <c r="C2" s="151"/>
      <c r="D2" s="151"/>
      <c r="E2" s="151"/>
    </row>
    <row r="3" spans="2:5" ht="30.75" customHeight="1" x14ac:dyDescent="0.25">
      <c r="B3" s="151"/>
      <c r="C3" s="151"/>
      <c r="D3" s="151"/>
      <c r="E3" s="151"/>
    </row>
    <row r="4" spans="2:5" ht="30.75" customHeight="1" x14ac:dyDescent="0.25">
      <c r="B4" s="151"/>
      <c r="C4" s="151"/>
      <c r="D4" s="151"/>
      <c r="E4" s="151"/>
    </row>
    <row r="5" spans="2:5" ht="30.75" customHeight="1" x14ac:dyDescent="0.25">
      <c r="B5" s="151"/>
      <c r="D5" s="151"/>
      <c r="E5" s="151"/>
    </row>
    <row r="6" spans="2:5" ht="8.25" customHeight="1" x14ac:dyDescent="0.25">
      <c r="B6" s="151"/>
      <c r="C6" s="151"/>
      <c r="E6" s="151"/>
    </row>
    <row r="7" spans="2:5" ht="10.5" customHeight="1" x14ac:dyDescent="0.25">
      <c r="B7" s="151"/>
      <c r="C7" s="151"/>
      <c r="D7" s="151"/>
      <c r="E7" s="151"/>
    </row>
    <row r="8" spans="2:5" ht="30.75" customHeight="1" x14ac:dyDescent="0.25">
      <c r="B8" s="151"/>
      <c r="C8" s="151"/>
      <c r="D8" s="151"/>
      <c r="E8" s="151"/>
    </row>
    <row r="9" spans="2:5" ht="30.75" customHeight="1" x14ac:dyDescent="0.3">
      <c r="B9" s="441" t="s">
        <v>839</v>
      </c>
      <c r="C9" s="441"/>
      <c r="D9" s="441"/>
      <c r="E9" s="441"/>
    </row>
    <row r="10" spans="2:5" ht="30.75" customHeight="1" x14ac:dyDescent="0.3">
      <c r="B10" s="441" t="s">
        <v>863</v>
      </c>
      <c r="C10" s="441"/>
      <c r="D10" s="441"/>
      <c r="E10" s="441"/>
    </row>
    <row r="11" spans="2:5" ht="30.75" customHeight="1" x14ac:dyDescent="0.25">
      <c r="B11" s="151"/>
      <c r="C11" s="151"/>
      <c r="D11" s="151"/>
      <c r="E11" s="151"/>
    </row>
    <row r="12" spans="2:5" ht="30.75" customHeight="1" thickBot="1" x14ac:dyDescent="0.55000000000000004">
      <c r="B12" s="445" t="s">
        <v>2</v>
      </c>
      <c r="C12" s="445"/>
      <c r="D12" s="405"/>
      <c r="E12" s="405"/>
    </row>
    <row r="13" spans="2:5" ht="30.75" customHeight="1" thickBot="1" x14ac:dyDescent="0.3">
      <c r="B13" s="406" t="s">
        <v>841</v>
      </c>
      <c r="C13" s="407" t="s">
        <v>3</v>
      </c>
      <c r="D13" s="408" t="s">
        <v>4</v>
      </c>
      <c r="E13" s="408" t="s">
        <v>849</v>
      </c>
    </row>
    <row r="14" spans="2:5" ht="30.75" customHeight="1" x14ac:dyDescent="0.4">
      <c r="B14" s="409" t="s">
        <v>864</v>
      </c>
      <c r="C14" s="374" t="s">
        <v>865</v>
      </c>
      <c r="D14" s="375" t="s">
        <v>373</v>
      </c>
      <c r="E14" s="410">
        <v>6000</v>
      </c>
    </row>
    <row r="15" spans="2:5" ht="30.75" customHeight="1" x14ac:dyDescent="0.4">
      <c r="B15" s="411" t="s">
        <v>866</v>
      </c>
      <c r="C15" s="378" t="s">
        <v>867</v>
      </c>
      <c r="D15" s="379" t="s">
        <v>373</v>
      </c>
      <c r="E15" s="412">
        <v>10000</v>
      </c>
    </row>
    <row r="16" spans="2:5" ht="30.75" customHeight="1" x14ac:dyDescent="0.4">
      <c r="B16" s="411" t="s">
        <v>868</v>
      </c>
      <c r="C16" s="378" t="s">
        <v>869</v>
      </c>
      <c r="D16" s="379" t="s">
        <v>373</v>
      </c>
      <c r="E16" s="412">
        <v>8000</v>
      </c>
    </row>
    <row r="17" spans="2:5" ht="30.75" customHeight="1" x14ac:dyDescent="0.4">
      <c r="B17" s="411" t="s">
        <v>870</v>
      </c>
      <c r="C17" s="378" t="s">
        <v>871</v>
      </c>
      <c r="D17" s="379" t="s">
        <v>872</v>
      </c>
      <c r="E17" s="412">
        <v>50000</v>
      </c>
    </row>
    <row r="18" spans="2:5" ht="30.75" customHeight="1" x14ac:dyDescent="0.4">
      <c r="B18" s="411" t="s">
        <v>873</v>
      </c>
      <c r="C18" s="378" t="s">
        <v>874</v>
      </c>
      <c r="D18" s="379" t="s">
        <v>875</v>
      </c>
      <c r="E18" s="412">
        <v>8000</v>
      </c>
    </row>
    <row r="19" spans="2:5" ht="30.75" customHeight="1" x14ac:dyDescent="0.4">
      <c r="B19" s="411" t="s">
        <v>876</v>
      </c>
      <c r="C19" s="378" t="s">
        <v>877</v>
      </c>
      <c r="D19" s="379" t="s">
        <v>373</v>
      </c>
      <c r="E19" s="412">
        <v>7000</v>
      </c>
    </row>
    <row r="20" spans="2:5" ht="30.75" customHeight="1" x14ac:dyDescent="0.4">
      <c r="B20" s="411" t="s">
        <v>878</v>
      </c>
      <c r="C20" s="378" t="s">
        <v>879</v>
      </c>
      <c r="D20" s="379" t="s">
        <v>373</v>
      </c>
      <c r="E20" s="412">
        <v>6000</v>
      </c>
    </row>
    <row r="21" spans="2:5" ht="30.75" customHeight="1" x14ac:dyDescent="0.4">
      <c r="B21" s="411">
        <v>8</v>
      </c>
      <c r="C21" s="378" t="s">
        <v>880</v>
      </c>
      <c r="D21" s="379" t="s">
        <v>373</v>
      </c>
      <c r="E21" s="412">
        <v>8000</v>
      </c>
    </row>
    <row r="22" spans="2:5" ht="30.75" customHeight="1" thickBot="1" x14ac:dyDescent="0.45">
      <c r="B22" s="411" t="s">
        <v>881</v>
      </c>
      <c r="C22" s="382" t="s">
        <v>882</v>
      </c>
      <c r="D22" s="383" t="s">
        <v>373</v>
      </c>
      <c r="E22" s="413">
        <v>10000</v>
      </c>
    </row>
    <row r="23" spans="2:5" ht="30.75" customHeight="1" thickBot="1" x14ac:dyDescent="0.45">
      <c r="B23" s="446"/>
      <c r="C23" s="447"/>
      <c r="D23" s="447"/>
      <c r="E23" s="387">
        <v>113000</v>
      </c>
    </row>
    <row r="25" spans="2:5" ht="13.5" customHeight="1" x14ac:dyDescent="0.25"/>
    <row r="26" spans="2:5" ht="9.75" customHeight="1" x14ac:dyDescent="0.25"/>
    <row r="27" spans="2:5" ht="6.75" customHeight="1" x14ac:dyDescent="0.25"/>
    <row r="28" spans="2:5" ht="30.75" customHeight="1" x14ac:dyDescent="0.4">
      <c r="C28" s="46"/>
      <c r="D28" s="414"/>
      <c r="E28" s="388"/>
    </row>
    <row r="29" spans="2:5" ht="30.75" customHeight="1" x14ac:dyDescent="0.45">
      <c r="C29" s="47" t="s">
        <v>75</v>
      </c>
      <c r="D29" s="415"/>
      <c r="E29" s="388"/>
    </row>
    <row r="30" spans="2:5" ht="30.75" customHeight="1" x14ac:dyDescent="0.4">
      <c r="C30" s="49" t="s">
        <v>76</v>
      </c>
      <c r="D30" s="50"/>
      <c r="E30" s="388"/>
    </row>
  </sheetData>
  <mergeCells count="4">
    <mergeCell ref="B9:E9"/>
    <mergeCell ref="B10:E10"/>
    <mergeCell ref="B12:C12"/>
    <mergeCell ref="B23:D23"/>
  </mergeCells>
  <pageMargins left="0.7" right="0.7" top="0.42" bottom="0.75" header="0.3" footer="0.3"/>
  <pageSetup paperSize="1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T100"/>
  <sheetViews>
    <sheetView topLeftCell="A9" zoomScale="60" zoomScaleNormal="60" zoomScaleSheetLayoutView="50" workbookViewId="0">
      <selection activeCell="B9" sqref="B9:E9"/>
    </sheetView>
  </sheetViews>
  <sheetFormatPr baseColWidth="10" defaultRowHeight="15" x14ac:dyDescent="0.25"/>
  <cols>
    <col min="1" max="1" width="0.140625" customWidth="1"/>
    <col min="2" max="2" width="11.85546875" customWidth="1"/>
    <col min="3" max="3" width="84.85546875" customWidth="1"/>
    <col min="4" max="4" width="0.140625" customWidth="1"/>
    <col min="5" max="5" width="39" hidden="1" customWidth="1"/>
    <col min="6" max="6" width="85.85546875" customWidth="1"/>
    <col min="7" max="7" width="32.7109375" customWidth="1"/>
    <col min="8" max="8" width="0.42578125" hidden="1" customWidth="1"/>
    <col min="9" max="9" width="26" hidden="1" customWidth="1"/>
    <col min="10" max="10" width="25.85546875" hidden="1" customWidth="1"/>
    <col min="11" max="11" width="0.42578125" hidden="1" customWidth="1"/>
    <col min="12" max="12" width="30.7109375" hidden="1" customWidth="1"/>
    <col min="13" max="13" width="24.28515625" hidden="1" customWidth="1"/>
    <col min="14" max="14" width="0.140625" hidden="1" customWidth="1"/>
    <col min="15" max="15" width="0.42578125" hidden="1" customWidth="1"/>
    <col min="16" max="16" width="0.5703125" hidden="1" customWidth="1"/>
    <col min="17" max="17" width="29" hidden="1" customWidth="1"/>
    <col min="18" max="18" width="23" hidden="1" customWidth="1"/>
    <col min="19" max="19" width="27" hidden="1" customWidth="1"/>
    <col min="20" max="20" width="11.42578125" hidden="1" customWidth="1"/>
  </cols>
  <sheetData>
    <row r="1" spans="1:19" ht="23.25" x14ac:dyDescent="0.35">
      <c r="A1" s="58"/>
      <c r="B1" s="59"/>
      <c r="C1" s="60"/>
      <c r="D1" s="61"/>
      <c r="E1" s="53"/>
      <c r="F1" s="60"/>
      <c r="G1" s="57"/>
      <c r="H1" s="62"/>
      <c r="I1" s="63"/>
      <c r="J1" s="63"/>
      <c r="K1" s="62"/>
      <c r="L1" s="63"/>
      <c r="M1" s="63"/>
      <c r="N1" s="64"/>
      <c r="O1" s="63"/>
      <c r="P1" s="58"/>
      <c r="Q1" s="58"/>
      <c r="R1" s="58"/>
      <c r="S1" s="58"/>
    </row>
    <row r="2" spans="1:19" ht="23.25" x14ac:dyDescent="0.35">
      <c r="A2" s="58"/>
      <c r="B2" s="59"/>
      <c r="C2" s="60"/>
      <c r="D2" s="61"/>
      <c r="E2" s="53"/>
      <c r="F2" s="60"/>
      <c r="G2" s="57"/>
      <c r="H2" s="62"/>
      <c r="I2" s="63"/>
      <c r="J2" s="63"/>
      <c r="K2" s="62"/>
      <c r="L2" s="63"/>
      <c r="M2" s="63"/>
      <c r="N2" s="64"/>
      <c r="O2" s="63"/>
      <c r="P2" s="58"/>
      <c r="Q2" s="58"/>
      <c r="R2" s="58"/>
      <c r="S2" s="58"/>
    </row>
    <row r="3" spans="1:19" ht="23.25" x14ac:dyDescent="0.35">
      <c r="A3" s="58"/>
      <c r="B3" s="59"/>
      <c r="C3" s="60"/>
      <c r="D3" s="61"/>
      <c r="E3" s="53"/>
      <c r="F3" s="60"/>
      <c r="G3" s="57"/>
      <c r="H3" s="62"/>
      <c r="I3" s="63"/>
      <c r="J3" s="63"/>
      <c r="K3" s="62"/>
      <c r="L3" s="63"/>
      <c r="M3" s="63"/>
      <c r="N3" s="64"/>
      <c r="O3" s="63"/>
      <c r="P3" s="58"/>
      <c r="Q3" s="58"/>
      <c r="R3" s="58"/>
      <c r="S3" s="58"/>
    </row>
    <row r="4" spans="1:19" ht="23.25" x14ac:dyDescent="0.35">
      <c r="A4" s="58"/>
      <c r="B4" s="59"/>
      <c r="C4" s="60"/>
      <c r="D4" s="61"/>
      <c r="E4" s="53"/>
      <c r="F4" s="60"/>
      <c r="G4" s="57"/>
      <c r="H4" s="62"/>
      <c r="I4" s="63"/>
      <c r="J4" s="63"/>
      <c r="K4" s="62"/>
      <c r="L4" s="63"/>
      <c r="M4" s="63"/>
      <c r="N4" s="64"/>
      <c r="O4" s="63"/>
      <c r="P4" s="58"/>
      <c r="Q4" s="58"/>
      <c r="R4" s="58"/>
      <c r="S4" s="58"/>
    </row>
    <row r="5" spans="1:19" ht="23.25" x14ac:dyDescent="0.35">
      <c r="A5" s="58"/>
      <c r="B5" s="59"/>
      <c r="C5" s="60"/>
      <c r="D5" s="61"/>
      <c r="E5" s="53"/>
      <c r="F5" s="60"/>
      <c r="G5" s="57"/>
      <c r="H5" s="62"/>
      <c r="I5" s="63"/>
      <c r="J5" s="63"/>
      <c r="K5" s="62"/>
      <c r="L5" s="63"/>
      <c r="M5" s="63"/>
      <c r="N5" s="64"/>
      <c r="O5" s="63"/>
      <c r="P5" s="58"/>
      <c r="Q5" s="58"/>
      <c r="R5" s="58"/>
      <c r="S5" s="58"/>
    </row>
    <row r="6" spans="1:19" ht="0.75" customHeight="1" x14ac:dyDescent="0.35">
      <c r="A6" s="58"/>
      <c r="B6" s="59"/>
      <c r="C6" s="60"/>
      <c r="D6" s="61"/>
      <c r="E6" s="53"/>
      <c r="F6" s="60"/>
      <c r="G6" s="57"/>
      <c r="H6" s="62"/>
      <c r="I6" s="63"/>
      <c r="J6" s="63"/>
      <c r="K6" s="62"/>
      <c r="L6" s="63"/>
      <c r="M6" s="63"/>
      <c r="N6" s="64"/>
      <c r="O6" s="63"/>
      <c r="P6" s="58"/>
      <c r="Q6" s="58"/>
      <c r="R6" s="58"/>
      <c r="S6" s="58"/>
    </row>
    <row r="7" spans="1:19" ht="23.25" x14ac:dyDescent="0.35">
      <c r="A7" s="58"/>
      <c r="B7" s="59"/>
      <c r="D7" s="61"/>
      <c r="E7" s="53"/>
      <c r="F7" s="60"/>
      <c r="G7" s="57"/>
      <c r="H7" s="62"/>
      <c r="I7" s="63"/>
      <c r="J7" s="63"/>
      <c r="K7" s="62"/>
      <c r="L7" s="63"/>
      <c r="M7" s="63"/>
      <c r="N7" s="64"/>
      <c r="O7" s="63"/>
      <c r="P7" s="58"/>
      <c r="Q7" s="58"/>
      <c r="R7" s="58"/>
      <c r="S7" s="58"/>
    </row>
    <row r="8" spans="1:19" ht="70.5" customHeight="1" x14ac:dyDescent="0.35">
      <c r="A8" s="58"/>
      <c r="B8" s="59"/>
      <c r="C8" s="60"/>
      <c r="D8" s="61"/>
      <c r="E8" s="53"/>
      <c r="G8" s="57"/>
      <c r="H8" s="62"/>
      <c r="I8" s="63"/>
      <c r="J8" s="63"/>
      <c r="K8" s="62"/>
      <c r="L8" s="63"/>
      <c r="M8" s="63"/>
      <c r="N8" s="64"/>
      <c r="O8" s="63"/>
      <c r="P8" s="58"/>
      <c r="Q8" s="58"/>
      <c r="R8" s="58"/>
      <c r="S8" s="58"/>
    </row>
    <row r="9" spans="1:19" ht="46.5" customHeight="1" x14ac:dyDescent="0.7">
      <c r="A9" s="58"/>
      <c r="B9" s="417" t="s">
        <v>77</v>
      </c>
      <c r="C9" s="417"/>
      <c r="D9" s="417"/>
      <c r="E9" s="418"/>
      <c r="F9" s="417"/>
      <c r="G9" s="418"/>
      <c r="H9" s="417"/>
      <c r="I9" s="418"/>
      <c r="J9" s="418"/>
      <c r="K9" s="417"/>
      <c r="L9" s="418"/>
      <c r="M9" s="418"/>
      <c r="N9" s="417"/>
      <c r="O9" s="418"/>
      <c r="P9" s="418"/>
      <c r="Q9" s="418"/>
      <c r="R9" s="418"/>
      <c r="S9" s="418"/>
    </row>
    <row r="10" spans="1:19" s="67" customFormat="1" ht="45.75" customHeight="1" x14ac:dyDescent="0.25">
      <c r="A10" s="65"/>
      <c r="B10" s="419" t="s">
        <v>78</v>
      </c>
      <c r="C10" s="419"/>
      <c r="D10" s="419"/>
      <c r="E10" s="420"/>
      <c r="F10" s="419"/>
      <c r="G10" s="420"/>
      <c r="H10" s="419"/>
      <c r="I10" s="420"/>
      <c r="J10" s="420"/>
      <c r="K10" s="419"/>
      <c r="L10" s="420"/>
      <c r="M10" s="420"/>
      <c r="N10" s="419"/>
      <c r="O10" s="420"/>
      <c r="P10" s="420"/>
      <c r="Q10" s="420"/>
      <c r="R10" s="420"/>
      <c r="S10" s="420"/>
    </row>
    <row r="11" spans="1:19" s="67" customFormat="1" ht="26.25" customHeight="1" thickBot="1" x14ac:dyDescent="0.3">
      <c r="A11" s="65"/>
      <c r="B11" s="68"/>
      <c r="C11" s="68"/>
      <c r="D11" s="68"/>
      <c r="E11" s="66"/>
      <c r="F11" s="68"/>
      <c r="G11" s="66"/>
      <c r="H11" s="68"/>
      <c r="I11" s="66"/>
      <c r="J11" s="66"/>
      <c r="K11" s="68"/>
      <c r="L11" s="66"/>
      <c r="M11" s="66"/>
      <c r="N11" s="68"/>
      <c r="O11" s="66"/>
      <c r="P11" s="66"/>
      <c r="Q11" s="66"/>
      <c r="R11" s="66"/>
      <c r="S11" s="66"/>
    </row>
    <row r="12" spans="1:19" ht="61.5" customHeight="1" thickBot="1" x14ac:dyDescent="0.75">
      <c r="A12" s="58"/>
      <c r="B12" s="59"/>
      <c r="C12" s="69" t="s">
        <v>2</v>
      </c>
      <c r="D12" s="60"/>
      <c r="E12" s="57"/>
      <c r="F12" s="60"/>
      <c r="G12" s="57"/>
      <c r="H12" s="60"/>
      <c r="I12" s="421" t="s">
        <v>79</v>
      </c>
      <c r="J12" s="422"/>
      <c r="K12" s="423"/>
      <c r="L12" s="422"/>
      <c r="M12" s="422"/>
      <c r="N12" s="424"/>
      <c r="O12" s="70"/>
      <c r="P12" s="421" t="s">
        <v>80</v>
      </c>
      <c r="Q12" s="422"/>
      <c r="R12" s="422"/>
      <c r="S12" s="425"/>
    </row>
    <row r="13" spans="1:19" s="84" customFormat="1" ht="57" customHeight="1" thickBot="1" x14ac:dyDescent="0.3">
      <c r="A13" s="71"/>
      <c r="B13" s="72" t="s">
        <v>81</v>
      </c>
      <c r="C13" s="73" t="s">
        <v>82</v>
      </c>
      <c r="D13" s="74" t="s">
        <v>83</v>
      </c>
      <c r="E13" s="75" t="s">
        <v>84</v>
      </c>
      <c r="F13" s="73" t="s">
        <v>85</v>
      </c>
      <c r="G13" s="76" t="s">
        <v>86</v>
      </c>
      <c r="H13" s="77" t="s">
        <v>87</v>
      </c>
      <c r="I13" s="78" t="s">
        <v>88</v>
      </c>
      <c r="J13" s="79" t="s">
        <v>89</v>
      </c>
      <c r="K13" s="80" t="s">
        <v>90</v>
      </c>
      <c r="L13" s="81" t="s">
        <v>91</v>
      </c>
      <c r="M13" s="79" t="s">
        <v>92</v>
      </c>
      <c r="N13" s="82" t="s">
        <v>93</v>
      </c>
      <c r="O13" s="77" t="s">
        <v>94</v>
      </c>
      <c r="P13" s="78" t="s">
        <v>95</v>
      </c>
      <c r="Q13" s="79" t="s">
        <v>96</v>
      </c>
      <c r="R13" s="79" t="s">
        <v>97</v>
      </c>
      <c r="S13" s="83" t="s">
        <v>98</v>
      </c>
    </row>
    <row r="14" spans="1:19" s="96" customFormat="1" ht="24.75" x14ac:dyDescent="0.4">
      <c r="A14" s="85"/>
      <c r="B14" s="86">
        <v>1</v>
      </c>
      <c r="C14" s="87" t="s">
        <v>99</v>
      </c>
      <c r="D14" s="88" t="s">
        <v>100</v>
      </c>
      <c r="E14" s="89" t="s">
        <v>101</v>
      </c>
      <c r="F14" s="90" t="s">
        <v>102</v>
      </c>
      <c r="G14" s="91">
        <v>45000</v>
      </c>
      <c r="H14" s="92">
        <v>25</v>
      </c>
      <c r="I14" s="92" t="e">
        <f>#REF!*3.04%</f>
        <v>#REF!</v>
      </c>
      <c r="J14" s="92" t="e">
        <f>+#REF!*2.87%</f>
        <v>#REF!</v>
      </c>
      <c r="K14" s="92">
        <v>0</v>
      </c>
      <c r="L14" s="93">
        <v>500</v>
      </c>
      <c r="M14" s="92">
        <v>1148.32</v>
      </c>
      <c r="N14" s="92" t="e">
        <f t="shared" ref="N14:N76" si="0">+H14+I14+J14+M14+K14+L14</f>
        <v>#REF!</v>
      </c>
      <c r="O14" s="92" t="e">
        <f>+#REF!-N14</f>
        <v>#REF!</v>
      </c>
      <c r="P14" s="94" t="e">
        <f>#REF!*7.09%</f>
        <v>#REF!</v>
      </c>
      <c r="Q14" s="94" t="e">
        <f>+#REF!*7.1%</f>
        <v>#REF!</v>
      </c>
      <c r="R14" s="94" t="e">
        <f>+#REF!*1.1%</f>
        <v>#REF!</v>
      </c>
      <c r="S14" s="95" t="e">
        <f t="shared" ref="S14:S76" si="1">+P14+Q14+R14</f>
        <v>#REF!</v>
      </c>
    </row>
    <row r="15" spans="1:19" s="96" customFormat="1" ht="24.75" x14ac:dyDescent="0.4">
      <c r="A15" s="97"/>
      <c r="B15" s="86">
        <v>2</v>
      </c>
      <c r="C15" s="98" t="s">
        <v>103</v>
      </c>
      <c r="D15" s="99" t="s">
        <v>104</v>
      </c>
      <c r="E15" s="100" t="s">
        <v>105</v>
      </c>
      <c r="F15" s="101" t="s">
        <v>106</v>
      </c>
      <c r="G15" s="102">
        <v>90000</v>
      </c>
      <c r="H15" s="92">
        <v>25</v>
      </c>
      <c r="I15" s="92" t="e">
        <f>#REF!*3.04%</f>
        <v>#REF!</v>
      </c>
      <c r="J15" s="92" t="e">
        <f>+#REF!*2.87%</f>
        <v>#REF!</v>
      </c>
      <c r="K15" s="92">
        <v>0</v>
      </c>
      <c r="L15" s="92"/>
      <c r="M15" s="92">
        <v>9753.19</v>
      </c>
      <c r="N15" s="92" t="e">
        <f t="shared" si="0"/>
        <v>#REF!</v>
      </c>
      <c r="O15" s="92" t="e">
        <f>+#REF!-N15</f>
        <v>#REF!</v>
      </c>
      <c r="P15" s="94" t="e">
        <f>#REF!*7.09%</f>
        <v>#REF!</v>
      </c>
      <c r="Q15" s="94" t="e">
        <f>+#REF!*7.1%</f>
        <v>#REF!</v>
      </c>
      <c r="R15" s="94">
        <v>715.55</v>
      </c>
      <c r="S15" s="95" t="e">
        <f t="shared" si="1"/>
        <v>#REF!</v>
      </c>
    </row>
    <row r="16" spans="1:19" s="96" customFormat="1" ht="24.75" x14ac:dyDescent="0.4">
      <c r="A16" s="97"/>
      <c r="B16" s="86">
        <v>3</v>
      </c>
      <c r="C16" s="98" t="s">
        <v>107</v>
      </c>
      <c r="D16" s="99" t="s">
        <v>108</v>
      </c>
      <c r="E16" s="103"/>
      <c r="F16" s="104" t="s">
        <v>109</v>
      </c>
      <c r="G16" s="102">
        <v>40000</v>
      </c>
      <c r="H16" s="92">
        <v>25</v>
      </c>
      <c r="I16" s="92" t="e">
        <f>+#REF!*3.04%</f>
        <v>#REF!</v>
      </c>
      <c r="J16" s="92" t="e">
        <f>+#REF!*2.87%</f>
        <v>#REF!</v>
      </c>
      <c r="K16" s="92">
        <v>0</v>
      </c>
      <c r="L16" s="92"/>
      <c r="M16" s="92">
        <v>442.65</v>
      </c>
      <c r="N16" s="92" t="e">
        <f t="shared" si="0"/>
        <v>#REF!</v>
      </c>
      <c r="O16" s="92" t="e">
        <f>+#REF!-N16</f>
        <v>#REF!</v>
      </c>
      <c r="P16" s="94" t="e">
        <f>+#REF!*7.09%</f>
        <v>#REF!</v>
      </c>
      <c r="Q16" s="94" t="e">
        <f>+#REF!*7.1%</f>
        <v>#REF!</v>
      </c>
      <c r="R16" s="94" t="e">
        <f>+#REF!*1.1%</f>
        <v>#REF!</v>
      </c>
      <c r="S16" s="95" t="e">
        <f t="shared" si="1"/>
        <v>#REF!</v>
      </c>
    </row>
    <row r="17" spans="1:19" s="96" customFormat="1" ht="24.75" x14ac:dyDescent="0.4">
      <c r="A17" s="97"/>
      <c r="B17" s="86">
        <v>4</v>
      </c>
      <c r="C17" s="98" t="s">
        <v>110</v>
      </c>
      <c r="D17" s="99" t="s">
        <v>111</v>
      </c>
      <c r="E17" s="103"/>
      <c r="F17" s="105" t="s">
        <v>112</v>
      </c>
      <c r="G17" s="106">
        <v>30000</v>
      </c>
      <c r="H17" s="92">
        <v>25</v>
      </c>
      <c r="I17" s="92" t="e">
        <f>#REF!*3.04%</f>
        <v>#REF!</v>
      </c>
      <c r="J17" s="92" t="e">
        <f>+#REF!*2.87%</f>
        <v>#REF!</v>
      </c>
      <c r="K17" s="92">
        <v>0</v>
      </c>
      <c r="L17" s="92"/>
      <c r="M17" s="92">
        <v>0</v>
      </c>
      <c r="N17" s="92" t="e">
        <f t="shared" si="0"/>
        <v>#REF!</v>
      </c>
      <c r="O17" s="92" t="e">
        <f>+#REF!-N17</f>
        <v>#REF!</v>
      </c>
      <c r="P17" s="94" t="e">
        <f>#REF!*7.09%</f>
        <v>#REF!</v>
      </c>
      <c r="Q17" s="94" t="e">
        <f>+#REF!*7.1%</f>
        <v>#REF!</v>
      </c>
      <c r="R17" s="94" t="e">
        <f>+#REF!*1.1%</f>
        <v>#REF!</v>
      </c>
      <c r="S17" s="95" t="e">
        <f t="shared" si="1"/>
        <v>#REF!</v>
      </c>
    </row>
    <row r="18" spans="1:19" s="96" customFormat="1" ht="24.75" x14ac:dyDescent="0.4">
      <c r="A18" s="97"/>
      <c r="B18" s="86">
        <v>5</v>
      </c>
      <c r="C18" s="98" t="s">
        <v>113</v>
      </c>
      <c r="D18" s="99" t="s">
        <v>114</v>
      </c>
      <c r="E18" s="107" t="s">
        <v>115</v>
      </c>
      <c r="F18" s="105" t="s">
        <v>23</v>
      </c>
      <c r="G18" s="102">
        <v>14000</v>
      </c>
      <c r="H18" s="92">
        <v>25</v>
      </c>
      <c r="I18" s="92" t="e">
        <f>#REF!*3.04%</f>
        <v>#REF!</v>
      </c>
      <c r="J18" s="92" t="e">
        <f>+#REF!*2.87%</f>
        <v>#REF!</v>
      </c>
      <c r="K18" s="92">
        <v>0</v>
      </c>
      <c r="L18" s="92"/>
      <c r="M18" s="92">
        <v>0</v>
      </c>
      <c r="N18" s="92" t="e">
        <f t="shared" si="0"/>
        <v>#REF!</v>
      </c>
      <c r="O18" s="92" t="e">
        <f>+#REF!-N18</f>
        <v>#REF!</v>
      </c>
      <c r="P18" s="94" t="e">
        <f>#REF!*7.09%</f>
        <v>#REF!</v>
      </c>
      <c r="Q18" s="94" t="e">
        <f>+#REF!*7.1%</f>
        <v>#REF!</v>
      </c>
      <c r="R18" s="94" t="e">
        <f>+#REF!*1.1%</f>
        <v>#REF!</v>
      </c>
      <c r="S18" s="95" t="e">
        <f t="shared" si="1"/>
        <v>#REF!</v>
      </c>
    </row>
    <row r="19" spans="1:19" s="96" customFormat="1" ht="24.75" x14ac:dyDescent="0.4">
      <c r="A19" s="97"/>
      <c r="B19" s="86">
        <v>6</v>
      </c>
      <c r="C19" s="98" t="s">
        <v>116</v>
      </c>
      <c r="D19" s="99" t="s">
        <v>117</v>
      </c>
      <c r="E19" s="107" t="s">
        <v>118</v>
      </c>
      <c r="F19" s="104" t="s">
        <v>119</v>
      </c>
      <c r="G19" s="106">
        <v>20000</v>
      </c>
      <c r="H19" s="92">
        <v>25</v>
      </c>
      <c r="I19" s="92" t="e">
        <f>#REF!*3.04%</f>
        <v>#REF!</v>
      </c>
      <c r="J19" s="92" t="e">
        <f>+#REF!*2.87%</f>
        <v>#REF!</v>
      </c>
      <c r="K19" s="92">
        <v>0</v>
      </c>
      <c r="L19" s="92"/>
      <c r="M19" s="92">
        <v>0</v>
      </c>
      <c r="N19" s="92" t="e">
        <f t="shared" si="0"/>
        <v>#REF!</v>
      </c>
      <c r="O19" s="92" t="e">
        <f>+#REF!-N19</f>
        <v>#REF!</v>
      </c>
      <c r="P19" s="94" t="e">
        <f>#REF!*7.09%</f>
        <v>#REF!</v>
      </c>
      <c r="Q19" s="94" t="e">
        <f>+#REF!*7.1%</f>
        <v>#REF!</v>
      </c>
      <c r="R19" s="94" t="e">
        <f>+#REF!*1.1%</f>
        <v>#REF!</v>
      </c>
      <c r="S19" s="95" t="e">
        <f t="shared" si="1"/>
        <v>#REF!</v>
      </c>
    </row>
    <row r="20" spans="1:19" s="96" customFormat="1" ht="24.75" x14ac:dyDescent="0.4">
      <c r="A20" s="97"/>
      <c r="B20" s="86">
        <v>7</v>
      </c>
      <c r="C20" s="98" t="s">
        <v>120</v>
      </c>
      <c r="D20" s="99" t="s">
        <v>121</v>
      </c>
      <c r="E20" s="108" t="s">
        <v>122</v>
      </c>
      <c r="F20" s="104" t="s">
        <v>123</v>
      </c>
      <c r="G20" s="106">
        <v>140000</v>
      </c>
      <c r="H20" s="92">
        <v>25</v>
      </c>
      <c r="I20" s="92" t="e">
        <f>#REF!*3.04%</f>
        <v>#REF!</v>
      </c>
      <c r="J20" s="92" t="e">
        <f>+#REF!*2.87%</f>
        <v>#REF!</v>
      </c>
      <c r="K20" s="92">
        <v>0</v>
      </c>
      <c r="L20" s="92">
        <v>500</v>
      </c>
      <c r="M20" s="92">
        <v>21514.44</v>
      </c>
      <c r="N20" s="92" t="e">
        <f t="shared" si="0"/>
        <v>#REF!</v>
      </c>
      <c r="O20" s="92" t="e">
        <f>+#REF!-N20</f>
        <v>#REF!</v>
      </c>
      <c r="P20" s="94" t="e">
        <f>#REF!*7.09%</f>
        <v>#REF!</v>
      </c>
      <c r="Q20" s="94" t="e">
        <f>+#REF!*7.1%</f>
        <v>#REF!</v>
      </c>
      <c r="R20" s="94">
        <v>715.55</v>
      </c>
      <c r="S20" s="95" t="e">
        <f t="shared" si="1"/>
        <v>#REF!</v>
      </c>
    </row>
    <row r="21" spans="1:19" s="96" customFormat="1" ht="24.75" x14ac:dyDescent="0.4">
      <c r="A21" s="97"/>
      <c r="B21" s="86">
        <v>8</v>
      </c>
      <c r="C21" s="98" t="s">
        <v>124</v>
      </c>
      <c r="D21" s="99" t="s">
        <v>125</v>
      </c>
      <c r="E21" s="108" t="s">
        <v>126</v>
      </c>
      <c r="F21" s="104" t="s">
        <v>109</v>
      </c>
      <c r="G21" s="102">
        <v>40000</v>
      </c>
      <c r="H21" s="92">
        <v>25</v>
      </c>
      <c r="I21" s="92" t="e">
        <f>+#REF!*3.04%</f>
        <v>#REF!</v>
      </c>
      <c r="J21" s="92" t="e">
        <f>+#REF!*2.87%</f>
        <v>#REF!</v>
      </c>
      <c r="K21" s="92">
        <v>0</v>
      </c>
      <c r="L21" s="92"/>
      <c r="M21" s="92">
        <v>442.65</v>
      </c>
      <c r="N21" s="92" t="e">
        <f t="shared" si="0"/>
        <v>#REF!</v>
      </c>
      <c r="O21" s="92" t="e">
        <f>+#REF!-N21</f>
        <v>#REF!</v>
      </c>
      <c r="P21" s="94" t="e">
        <f>+#REF!*7.09%</f>
        <v>#REF!</v>
      </c>
      <c r="Q21" s="94" t="e">
        <f>+#REF!*7.1%</f>
        <v>#REF!</v>
      </c>
      <c r="R21" s="94" t="e">
        <f>+#REF!*1.1%</f>
        <v>#REF!</v>
      </c>
      <c r="S21" s="95" t="e">
        <f t="shared" si="1"/>
        <v>#REF!</v>
      </c>
    </row>
    <row r="22" spans="1:19" s="96" customFormat="1" ht="24.75" x14ac:dyDescent="0.4">
      <c r="A22" s="97"/>
      <c r="B22" s="86">
        <v>9</v>
      </c>
      <c r="C22" s="98" t="s">
        <v>127</v>
      </c>
      <c r="D22" s="99" t="s">
        <v>128</v>
      </c>
      <c r="E22" s="108"/>
      <c r="F22" s="104" t="s">
        <v>129</v>
      </c>
      <c r="G22" s="102">
        <v>10000</v>
      </c>
      <c r="H22" s="92">
        <v>25</v>
      </c>
      <c r="I22" s="92" t="e">
        <f>#REF!*3.04%</f>
        <v>#REF!</v>
      </c>
      <c r="J22" s="92" t="e">
        <f>+#REF!*2.87%</f>
        <v>#REF!</v>
      </c>
      <c r="K22" s="92">
        <v>0</v>
      </c>
      <c r="L22" s="92"/>
      <c r="M22" s="92">
        <v>0</v>
      </c>
      <c r="N22" s="92" t="e">
        <f t="shared" si="0"/>
        <v>#REF!</v>
      </c>
      <c r="O22" s="92" t="e">
        <f>+#REF!-N22</f>
        <v>#REF!</v>
      </c>
      <c r="P22" s="94" t="e">
        <f>#REF!*7.09%</f>
        <v>#REF!</v>
      </c>
      <c r="Q22" s="94" t="e">
        <f>+#REF!*7.1%</f>
        <v>#REF!</v>
      </c>
      <c r="R22" s="94" t="e">
        <f>+#REF!*1.1%</f>
        <v>#REF!</v>
      </c>
      <c r="S22" s="95" t="e">
        <f t="shared" si="1"/>
        <v>#REF!</v>
      </c>
    </row>
    <row r="23" spans="1:19" s="96" customFormat="1" ht="24.75" x14ac:dyDescent="0.4">
      <c r="A23" s="97"/>
      <c r="B23" s="86">
        <v>10</v>
      </c>
      <c r="C23" s="98" t="s">
        <v>130</v>
      </c>
      <c r="D23" s="99" t="s">
        <v>131</v>
      </c>
      <c r="E23" s="108" t="s">
        <v>132</v>
      </c>
      <c r="F23" s="104" t="s">
        <v>133</v>
      </c>
      <c r="G23" s="106">
        <v>25000</v>
      </c>
      <c r="H23" s="92">
        <v>25</v>
      </c>
      <c r="I23" s="92" t="e">
        <f>#REF!*3.04%</f>
        <v>#REF!</v>
      </c>
      <c r="J23" s="92" t="e">
        <f>+#REF!*2.87%</f>
        <v>#REF!</v>
      </c>
      <c r="K23" s="92">
        <v>0</v>
      </c>
      <c r="L23" s="92">
        <v>500</v>
      </c>
      <c r="M23" s="92">
        <v>0</v>
      </c>
      <c r="N23" s="92" t="e">
        <f t="shared" si="0"/>
        <v>#REF!</v>
      </c>
      <c r="O23" s="92" t="e">
        <f>+#REF!-N23</f>
        <v>#REF!</v>
      </c>
      <c r="P23" s="94" t="e">
        <f>#REF!*7.09%</f>
        <v>#REF!</v>
      </c>
      <c r="Q23" s="94" t="e">
        <f>+#REF!*7.1%</f>
        <v>#REF!</v>
      </c>
      <c r="R23" s="94" t="e">
        <f>+#REF!*1.1%</f>
        <v>#REF!</v>
      </c>
      <c r="S23" s="95" t="e">
        <f t="shared" si="1"/>
        <v>#REF!</v>
      </c>
    </row>
    <row r="24" spans="1:19" s="96" customFormat="1" ht="24.75" x14ac:dyDescent="0.4">
      <c r="A24" s="97"/>
      <c r="B24" s="109">
        <v>11</v>
      </c>
      <c r="C24" s="110" t="s">
        <v>134</v>
      </c>
      <c r="D24" s="99" t="s">
        <v>135</v>
      </c>
      <c r="E24" s="107" t="s">
        <v>136</v>
      </c>
      <c r="F24" s="104" t="s">
        <v>137</v>
      </c>
      <c r="G24" s="106">
        <v>25000</v>
      </c>
      <c r="H24" s="92">
        <v>25</v>
      </c>
      <c r="I24" s="92" t="e">
        <f>#REF!*3.04%</f>
        <v>#REF!</v>
      </c>
      <c r="J24" s="92" t="e">
        <f>+#REF!*2.87%</f>
        <v>#REF!</v>
      </c>
      <c r="K24" s="92">
        <v>0</v>
      </c>
      <c r="L24" s="92"/>
      <c r="M24" s="92">
        <v>0</v>
      </c>
      <c r="N24" s="92" t="e">
        <f t="shared" si="0"/>
        <v>#REF!</v>
      </c>
      <c r="O24" s="92" t="e">
        <f>+#REF!-N24</f>
        <v>#REF!</v>
      </c>
      <c r="P24" s="94" t="e">
        <f>#REF!*7.09%</f>
        <v>#REF!</v>
      </c>
      <c r="Q24" s="94" t="e">
        <f>+#REF!*7.1%</f>
        <v>#REF!</v>
      </c>
      <c r="R24" s="94" t="e">
        <f>+#REF!*1.1%</f>
        <v>#REF!</v>
      </c>
      <c r="S24" s="95" t="e">
        <f t="shared" si="1"/>
        <v>#REF!</v>
      </c>
    </row>
    <row r="25" spans="1:19" s="96" customFormat="1" ht="24.75" x14ac:dyDescent="0.4">
      <c r="A25" s="97" t="s">
        <v>138</v>
      </c>
      <c r="B25" s="109">
        <v>12</v>
      </c>
      <c r="C25" s="110" t="s">
        <v>139</v>
      </c>
      <c r="D25" s="99" t="s">
        <v>140</v>
      </c>
      <c r="E25" s="107" t="s">
        <v>141</v>
      </c>
      <c r="F25" s="104" t="s">
        <v>142</v>
      </c>
      <c r="G25" s="106">
        <v>35000</v>
      </c>
      <c r="H25" s="92">
        <v>25</v>
      </c>
      <c r="I25" s="92" t="e">
        <f>#REF!*3.04%</f>
        <v>#REF!</v>
      </c>
      <c r="J25" s="92" t="e">
        <f>+#REF!*2.87%</f>
        <v>#REF!</v>
      </c>
      <c r="K25" s="92">
        <v>0</v>
      </c>
      <c r="L25" s="92"/>
      <c r="M25" s="92">
        <v>0</v>
      </c>
      <c r="N25" s="92" t="e">
        <f t="shared" si="0"/>
        <v>#REF!</v>
      </c>
      <c r="O25" s="92" t="e">
        <f>+#REF!-N25</f>
        <v>#REF!</v>
      </c>
      <c r="P25" s="94" t="e">
        <f>#REF!*7.09%</f>
        <v>#REF!</v>
      </c>
      <c r="Q25" s="94" t="e">
        <f>+#REF!*7.1%</f>
        <v>#REF!</v>
      </c>
      <c r="R25" s="94" t="e">
        <f>+#REF!*1.1%</f>
        <v>#REF!</v>
      </c>
      <c r="S25" s="95" t="e">
        <f t="shared" si="1"/>
        <v>#REF!</v>
      </c>
    </row>
    <row r="26" spans="1:19" s="96" customFormat="1" ht="24.75" x14ac:dyDescent="0.4">
      <c r="A26" s="97"/>
      <c r="B26" s="109">
        <v>13</v>
      </c>
      <c r="C26" s="110" t="s">
        <v>143</v>
      </c>
      <c r="D26" s="99" t="s">
        <v>144</v>
      </c>
      <c r="E26" s="108"/>
      <c r="F26" s="104" t="s">
        <v>145</v>
      </c>
      <c r="G26" s="102">
        <v>45000</v>
      </c>
      <c r="H26" s="92">
        <v>25</v>
      </c>
      <c r="I26" s="92" t="e">
        <f>#REF!*3.04%</f>
        <v>#REF!</v>
      </c>
      <c r="J26" s="92" t="e">
        <f>+#REF!*2.87%</f>
        <v>#REF!</v>
      </c>
      <c r="K26" s="92">
        <v>0</v>
      </c>
      <c r="L26" s="92"/>
      <c r="M26" s="92">
        <v>1148.32</v>
      </c>
      <c r="N26" s="92" t="e">
        <f t="shared" si="0"/>
        <v>#REF!</v>
      </c>
      <c r="O26" s="92" t="e">
        <f>+#REF!-N26</f>
        <v>#REF!</v>
      </c>
      <c r="P26" s="94" t="e">
        <f>#REF!*7.09%</f>
        <v>#REF!</v>
      </c>
      <c r="Q26" s="94" t="e">
        <f>+#REF!*7.1%</f>
        <v>#REF!</v>
      </c>
      <c r="R26" s="94" t="e">
        <f>+#REF!*1.1%</f>
        <v>#REF!</v>
      </c>
      <c r="S26" s="95" t="e">
        <f t="shared" si="1"/>
        <v>#REF!</v>
      </c>
    </row>
    <row r="27" spans="1:19" s="96" customFormat="1" ht="24.75" x14ac:dyDescent="0.4">
      <c r="A27" s="97"/>
      <c r="B27" s="109">
        <v>14</v>
      </c>
      <c r="C27" s="110" t="s">
        <v>146</v>
      </c>
      <c r="D27" s="99" t="s">
        <v>147</v>
      </c>
      <c r="E27" s="108" t="s">
        <v>148</v>
      </c>
      <c r="F27" s="104" t="s">
        <v>149</v>
      </c>
      <c r="G27" s="106">
        <v>10000</v>
      </c>
      <c r="H27" s="92">
        <v>25</v>
      </c>
      <c r="I27" s="92" t="e">
        <f>#REF!*3.04%</f>
        <v>#REF!</v>
      </c>
      <c r="J27" s="92" t="e">
        <f>+#REF!*2.87%</f>
        <v>#REF!</v>
      </c>
      <c r="K27" s="92">
        <v>0</v>
      </c>
      <c r="L27" s="92"/>
      <c r="M27" s="92">
        <v>0</v>
      </c>
      <c r="N27" s="92" t="e">
        <f t="shared" si="0"/>
        <v>#REF!</v>
      </c>
      <c r="O27" s="92" t="e">
        <f>+#REF!-N27</f>
        <v>#REF!</v>
      </c>
      <c r="P27" s="94" t="e">
        <f>#REF!*7.09%</f>
        <v>#REF!</v>
      </c>
      <c r="Q27" s="94" t="e">
        <f>+#REF!*7.1%</f>
        <v>#REF!</v>
      </c>
      <c r="R27" s="94" t="e">
        <f>+#REF!*1.1%</f>
        <v>#REF!</v>
      </c>
      <c r="S27" s="95" t="e">
        <f t="shared" si="1"/>
        <v>#REF!</v>
      </c>
    </row>
    <row r="28" spans="1:19" s="96" customFormat="1" ht="24.75" x14ac:dyDescent="0.4">
      <c r="A28" s="97"/>
      <c r="B28" s="109">
        <v>15</v>
      </c>
      <c r="C28" s="98" t="s">
        <v>150</v>
      </c>
      <c r="D28" s="99" t="s">
        <v>151</v>
      </c>
      <c r="E28" s="108" t="s">
        <v>152</v>
      </c>
      <c r="F28" s="104" t="s">
        <v>153</v>
      </c>
      <c r="G28" s="106">
        <v>10000</v>
      </c>
      <c r="H28" s="92">
        <v>25</v>
      </c>
      <c r="I28" s="92" t="e">
        <f>#REF!*3.04%</f>
        <v>#REF!</v>
      </c>
      <c r="J28" s="92" t="e">
        <f>+#REF!*2.87%</f>
        <v>#REF!</v>
      </c>
      <c r="K28" s="92">
        <v>0</v>
      </c>
      <c r="L28" s="92"/>
      <c r="M28" s="92">
        <v>0</v>
      </c>
      <c r="N28" s="92" t="e">
        <f t="shared" si="0"/>
        <v>#REF!</v>
      </c>
      <c r="O28" s="92" t="e">
        <f>+#REF!-N28</f>
        <v>#REF!</v>
      </c>
      <c r="P28" s="94" t="e">
        <f>#REF!*7.09%</f>
        <v>#REF!</v>
      </c>
      <c r="Q28" s="94" t="e">
        <f>+#REF!*7.1%</f>
        <v>#REF!</v>
      </c>
      <c r="R28" s="94" t="e">
        <f>+#REF!*1.1%</f>
        <v>#REF!</v>
      </c>
      <c r="S28" s="95" t="e">
        <f t="shared" si="1"/>
        <v>#REF!</v>
      </c>
    </row>
    <row r="29" spans="1:19" s="96" customFormat="1" ht="24.75" x14ac:dyDescent="0.4">
      <c r="A29" s="97"/>
      <c r="B29" s="109">
        <v>16</v>
      </c>
      <c r="C29" s="98" t="s">
        <v>154</v>
      </c>
      <c r="D29" s="99" t="s">
        <v>155</v>
      </c>
      <c r="E29" s="103"/>
      <c r="F29" s="105" t="s">
        <v>142</v>
      </c>
      <c r="G29" s="106">
        <v>35000</v>
      </c>
      <c r="H29" s="92">
        <v>25</v>
      </c>
      <c r="I29" s="92" t="e">
        <f>#REF!*3.04%</f>
        <v>#REF!</v>
      </c>
      <c r="J29" s="92" t="e">
        <f>+#REF!*2.87%</f>
        <v>#REF!</v>
      </c>
      <c r="K29" s="92">
        <v>0</v>
      </c>
      <c r="L29" s="92"/>
      <c r="M29" s="92">
        <v>0</v>
      </c>
      <c r="N29" s="92" t="e">
        <f t="shared" si="0"/>
        <v>#REF!</v>
      </c>
      <c r="O29" s="92" t="e">
        <f>+#REF!-N29</f>
        <v>#REF!</v>
      </c>
      <c r="P29" s="94" t="e">
        <f>#REF!*7.09%</f>
        <v>#REF!</v>
      </c>
      <c r="Q29" s="94" t="e">
        <f>+#REF!*7.1%</f>
        <v>#REF!</v>
      </c>
      <c r="R29" s="94" t="e">
        <f>+#REF!*1.1%</f>
        <v>#REF!</v>
      </c>
      <c r="S29" s="95" t="e">
        <f t="shared" si="1"/>
        <v>#REF!</v>
      </c>
    </row>
    <row r="30" spans="1:19" s="96" customFormat="1" ht="24.75" x14ac:dyDescent="0.4">
      <c r="A30" s="97"/>
      <c r="B30" s="109">
        <v>17</v>
      </c>
      <c r="C30" s="98" t="s">
        <v>156</v>
      </c>
      <c r="D30" s="99" t="s">
        <v>157</v>
      </c>
      <c r="E30" s="108"/>
      <c r="F30" s="104" t="s">
        <v>23</v>
      </c>
      <c r="G30" s="106">
        <v>10000</v>
      </c>
      <c r="H30" s="92">
        <v>25</v>
      </c>
      <c r="I30" s="92" t="e">
        <f>#REF!*3.04%</f>
        <v>#REF!</v>
      </c>
      <c r="J30" s="92" t="e">
        <f>+#REF!*2.87%</f>
        <v>#REF!</v>
      </c>
      <c r="K30" s="92">
        <v>0</v>
      </c>
      <c r="L30" s="92"/>
      <c r="M30" s="92">
        <v>0</v>
      </c>
      <c r="N30" s="92" t="e">
        <f t="shared" si="0"/>
        <v>#REF!</v>
      </c>
      <c r="O30" s="92" t="e">
        <f>+#REF!-N30</f>
        <v>#REF!</v>
      </c>
      <c r="P30" s="94" t="e">
        <f>#REF!*7.09%</f>
        <v>#REF!</v>
      </c>
      <c r="Q30" s="94" t="e">
        <f>+#REF!*7.1%</f>
        <v>#REF!</v>
      </c>
      <c r="R30" s="94" t="e">
        <f>+#REF!*1.1%</f>
        <v>#REF!</v>
      </c>
      <c r="S30" s="95" t="e">
        <f t="shared" si="1"/>
        <v>#REF!</v>
      </c>
    </row>
    <row r="31" spans="1:19" s="96" customFormat="1" ht="24.75" x14ac:dyDescent="0.4">
      <c r="A31" s="97"/>
      <c r="B31" s="109">
        <v>18</v>
      </c>
      <c r="C31" s="98" t="s">
        <v>158</v>
      </c>
      <c r="D31" s="99" t="s">
        <v>159</v>
      </c>
      <c r="E31" s="100" t="s">
        <v>160</v>
      </c>
      <c r="F31" s="101" t="s">
        <v>161</v>
      </c>
      <c r="G31" s="102">
        <v>10000</v>
      </c>
      <c r="H31" s="92">
        <v>25</v>
      </c>
      <c r="I31" s="92" t="e">
        <f>#REF!*3.04%</f>
        <v>#REF!</v>
      </c>
      <c r="J31" s="92" t="e">
        <f>+#REF!*2.87%</f>
        <v>#REF!</v>
      </c>
      <c r="K31" s="92">
        <v>0</v>
      </c>
      <c r="L31" s="92"/>
      <c r="M31" s="92">
        <v>0</v>
      </c>
      <c r="N31" s="92" t="e">
        <f t="shared" si="0"/>
        <v>#REF!</v>
      </c>
      <c r="O31" s="92" t="e">
        <f>+#REF!-N31</f>
        <v>#REF!</v>
      </c>
      <c r="P31" s="94" t="e">
        <f>#REF!*7.09%</f>
        <v>#REF!</v>
      </c>
      <c r="Q31" s="94" t="e">
        <f>+#REF!*7.1%</f>
        <v>#REF!</v>
      </c>
      <c r="R31" s="94" t="e">
        <f>+#REF!*1.1%</f>
        <v>#REF!</v>
      </c>
      <c r="S31" s="95" t="e">
        <f t="shared" si="1"/>
        <v>#REF!</v>
      </c>
    </row>
    <row r="32" spans="1:19" s="96" customFormat="1" ht="24.75" x14ac:dyDescent="0.4">
      <c r="A32" s="97"/>
      <c r="B32" s="109">
        <v>19</v>
      </c>
      <c r="C32" s="98" t="s">
        <v>162</v>
      </c>
      <c r="D32" s="99" t="s">
        <v>163</v>
      </c>
      <c r="E32" s="103"/>
      <c r="F32" s="105" t="s">
        <v>164</v>
      </c>
      <c r="G32" s="106">
        <v>50000</v>
      </c>
      <c r="H32" s="92">
        <v>25</v>
      </c>
      <c r="I32" s="92" t="e">
        <f>#REF!*3.04%</f>
        <v>#REF!</v>
      </c>
      <c r="J32" s="92" t="e">
        <f>+#REF!*2.87%</f>
        <v>#REF!</v>
      </c>
      <c r="K32" s="92">
        <v>0</v>
      </c>
      <c r="L32" s="92"/>
      <c r="M32" s="92">
        <v>1854</v>
      </c>
      <c r="N32" s="92" t="e">
        <f t="shared" si="0"/>
        <v>#REF!</v>
      </c>
      <c r="O32" s="92" t="e">
        <f>+#REF!-N32</f>
        <v>#REF!</v>
      </c>
      <c r="P32" s="94" t="e">
        <f>#REF!*7.09%</f>
        <v>#REF!</v>
      </c>
      <c r="Q32" s="94" t="e">
        <f>+#REF!*7.1%</f>
        <v>#REF!</v>
      </c>
      <c r="R32" s="94" t="e">
        <f>+#REF!*1.1%</f>
        <v>#REF!</v>
      </c>
      <c r="S32" s="95" t="e">
        <f t="shared" si="1"/>
        <v>#REF!</v>
      </c>
    </row>
    <row r="33" spans="1:19" s="96" customFormat="1" ht="24.75" x14ac:dyDescent="0.4">
      <c r="A33" s="97"/>
      <c r="B33" s="109">
        <v>20</v>
      </c>
      <c r="C33" s="98" t="s">
        <v>165</v>
      </c>
      <c r="D33" s="99" t="s">
        <v>166</v>
      </c>
      <c r="E33" s="108"/>
      <c r="F33" s="104" t="s">
        <v>153</v>
      </c>
      <c r="G33" s="102">
        <v>10000</v>
      </c>
      <c r="H33" s="92">
        <v>25</v>
      </c>
      <c r="I33" s="92" t="e">
        <f>#REF!*3.04%</f>
        <v>#REF!</v>
      </c>
      <c r="J33" s="92" t="e">
        <f>+#REF!*2.87%</f>
        <v>#REF!</v>
      </c>
      <c r="K33" s="92">
        <v>0</v>
      </c>
      <c r="L33" s="92"/>
      <c r="M33" s="92">
        <v>0</v>
      </c>
      <c r="N33" s="92" t="e">
        <f t="shared" si="0"/>
        <v>#REF!</v>
      </c>
      <c r="O33" s="92" t="e">
        <f>+#REF!-N33</f>
        <v>#REF!</v>
      </c>
      <c r="P33" s="94" t="e">
        <f>#REF!*7.09%</f>
        <v>#REF!</v>
      </c>
      <c r="Q33" s="94" t="e">
        <f>+#REF!*7.1%</f>
        <v>#REF!</v>
      </c>
      <c r="R33" s="94" t="e">
        <f>+#REF!*1.1%</f>
        <v>#REF!</v>
      </c>
      <c r="S33" s="95" t="e">
        <f t="shared" si="1"/>
        <v>#REF!</v>
      </c>
    </row>
    <row r="34" spans="1:19" s="96" customFormat="1" ht="24.75" x14ac:dyDescent="0.4">
      <c r="A34" s="97"/>
      <c r="B34" s="109">
        <v>21</v>
      </c>
      <c r="C34" s="98" t="s">
        <v>167</v>
      </c>
      <c r="D34" s="99" t="s">
        <v>168</v>
      </c>
      <c r="E34" s="107"/>
      <c r="F34" s="104" t="s">
        <v>142</v>
      </c>
      <c r="G34" s="106">
        <v>35000</v>
      </c>
      <c r="H34" s="92">
        <v>25</v>
      </c>
      <c r="I34" s="92" t="e">
        <f>#REF!*3.04%</f>
        <v>#REF!</v>
      </c>
      <c r="J34" s="92" t="e">
        <f>+#REF!*2.87%</f>
        <v>#REF!</v>
      </c>
      <c r="K34" s="92">
        <v>0</v>
      </c>
      <c r="L34" s="92"/>
      <c r="M34" s="92">
        <v>0</v>
      </c>
      <c r="N34" s="92" t="e">
        <f t="shared" si="0"/>
        <v>#REF!</v>
      </c>
      <c r="O34" s="92" t="e">
        <f>+#REF!-N34</f>
        <v>#REF!</v>
      </c>
      <c r="P34" s="94" t="e">
        <f>#REF!*7.09%</f>
        <v>#REF!</v>
      </c>
      <c r="Q34" s="94" t="e">
        <f>+#REF!*7.1%</f>
        <v>#REF!</v>
      </c>
      <c r="R34" s="94" t="e">
        <f>+#REF!*1.1%</f>
        <v>#REF!</v>
      </c>
      <c r="S34" s="95" t="e">
        <f t="shared" si="1"/>
        <v>#REF!</v>
      </c>
    </row>
    <row r="35" spans="1:19" s="96" customFormat="1" ht="24.75" x14ac:dyDescent="0.4">
      <c r="A35" s="97"/>
      <c r="B35" s="109">
        <v>22</v>
      </c>
      <c r="C35" s="98" t="s">
        <v>169</v>
      </c>
      <c r="D35" s="99" t="s">
        <v>170</v>
      </c>
      <c r="E35" s="107" t="s">
        <v>171</v>
      </c>
      <c r="F35" s="104" t="s">
        <v>142</v>
      </c>
      <c r="G35" s="106">
        <v>35000</v>
      </c>
      <c r="H35" s="92">
        <v>25</v>
      </c>
      <c r="I35" s="92" t="e">
        <f>#REF!*3.04%</f>
        <v>#REF!</v>
      </c>
      <c r="J35" s="92" t="e">
        <f>+#REF!*2.87%</f>
        <v>#REF!</v>
      </c>
      <c r="K35" s="92">
        <v>0</v>
      </c>
      <c r="L35" s="92"/>
      <c r="M35" s="92">
        <v>0</v>
      </c>
      <c r="N35" s="92" t="e">
        <f t="shared" si="0"/>
        <v>#REF!</v>
      </c>
      <c r="O35" s="92" t="e">
        <f>+#REF!-N35</f>
        <v>#REF!</v>
      </c>
      <c r="P35" s="94" t="e">
        <f>#REF!*7.09%</f>
        <v>#REF!</v>
      </c>
      <c r="Q35" s="94" t="e">
        <f>+#REF!*7.1%</f>
        <v>#REF!</v>
      </c>
      <c r="R35" s="94" t="e">
        <f>+#REF!*1.1%</f>
        <v>#REF!</v>
      </c>
      <c r="S35" s="95" t="e">
        <f t="shared" si="1"/>
        <v>#REF!</v>
      </c>
    </row>
    <row r="36" spans="1:19" s="96" customFormat="1" ht="24.75" x14ac:dyDescent="0.4">
      <c r="A36" s="97"/>
      <c r="B36" s="109">
        <v>23</v>
      </c>
      <c r="C36" s="98" t="s">
        <v>172</v>
      </c>
      <c r="D36" s="99" t="s">
        <v>173</v>
      </c>
      <c r="E36" s="107" t="s">
        <v>174</v>
      </c>
      <c r="F36" s="104" t="s">
        <v>175</v>
      </c>
      <c r="G36" s="106">
        <v>20000</v>
      </c>
      <c r="H36" s="92">
        <v>25</v>
      </c>
      <c r="I36" s="92" t="e">
        <f>#REF!*3.04%</f>
        <v>#REF!</v>
      </c>
      <c r="J36" s="92" t="e">
        <f>+#REF!*2.87%</f>
        <v>#REF!</v>
      </c>
      <c r="K36" s="92">
        <v>0</v>
      </c>
      <c r="L36" s="92"/>
      <c r="M36" s="92">
        <v>0</v>
      </c>
      <c r="N36" s="92" t="e">
        <f t="shared" si="0"/>
        <v>#REF!</v>
      </c>
      <c r="O36" s="92" t="e">
        <f>+#REF!-N36</f>
        <v>#REF!</v>
      </c>
      <c r="P36" s="94" t="e">
        <f>#REF!*7.09%</f>
        <v>#REF!</v>
      </c>
      <c r="Q36" s="94" t="e">
        <f>+#REF!*7.1%</f>
        <v>#REF!</v>
      </c>
      <c r="R36" s="94" t="e">
        <f>+#REF!*1.1%</f>
        <v>#REF!</v>
      </c>
      <c r="S36" s="95" t="e">
        <f t="shared" si="1"/>
        <v>#REF!</v>
      </c>
    </row>
    <row r="37" spans="1:19" s="96" customFormat="1" ht="24.75" x14ac:dyDescent="0.4">
      <c r="A37" s="85"/>
      <c r="B37" s="109">
        <v>24</v>
      </c>
      <c r="C37" s="110" t="s">
        <v>176</v>
      </c>
      <c r="D37" s="99" t="s">
        <v>177</v>
      </c>
      <c r="E37" s="107" t="s">
        <v>178</v>
      </c>
      <c r="F37" s="104" t="s">
        <v>179</v>
      </c>
      <c r="G37" s="106">
        <v>45000</v>
      </c>
      <c r="H37" s="92">
        <v>25</v>
      </c>
      <c r="I37" s="92" t="e">
        <f>#REF!*3.04%</f>
        <v>#REF!</v>
      </c>
      <c r="J37" s="92" t="e">
        <f>+#REF!*2.87%</f>
        <v>#REF!</v>
      </c>
      <c r="K37" s="92">
        <v>0</v>
      </c>
      <c r="L37" s="92"/>
      <c r="M37" s="92">
        <v>1148.32</v>
      </c>
      <c r="N37" s="92" t="e">
        <f t="shared" si="0"/>
        <v>#REF!</v>
      </c>
      <c r="O37" s="92" t="e">
        <f>+#REF!-N37</f>
        <v>#REF!</v>
      </c>
      <c r="P37" s="94" t="e">
        <f>#REF!*7.09%</f>
        <v>#REF!</v>
      </c>
      <c r="Q37" s="94" t="e">
        <f>+#REF!*7.1%</f>
        <v>#REF!</v>
      </c>
      <c r="R37" s="94" t="e">
        <f>+#REF!*1.1%</f>
        <v>#REF!</v>
      </c>
      <c r="S37" s="95" t="e">
        <f t="shared" si="1"/>
        <v>#REF!</v>
      </c>
    </row>
    <row r="38" spans="1:19" s="96" customFormat="1" ht="24.75" x14ac:dyDescent="0.4">
      <c r="A38" s="85"/>
      <c r="B38" s="86">
        <v>25</v>
      </c>
      <c r="C38" s="110" t="s">
        <v>180</v>
      </c>
      <c r="D38" s="99" t="s">
        <v>181</v>
      </c>
      <c r="E38" s="108"/>
      <c r="F38" s="104" t="s">
        <v>182</v>
      </c>
      <c r="G38" s="106">
        <v>45000</v>
      </c>
      <c r="H38" s="92">
        <v>25</v>
      </c>
      <c r="I38" s="92" t="e">
        <f>#REF!*3.04%</f>
        <v>#REF!</v>
      </c>
      <c r="J38" s="92" t="e">
        <f>+#REF!*2.87%</f>
        <v>#REF!</v>
      </c>
      <c r="K38" s="92">
        <v>0</v>
      </c>
      <c r="L38" s="92">
        <v>2000</v>
      </c>
      <c r="M38" s="92">
        <v>1148.32</v>
      </c>
      <c r="N38" s="92" t="e">
        <f t="shared" si="0"/>
        <v>#REF!</v>
      </c>
      <c r="O38" s="92" t="e">
        <f>+#REF!-N38</f>
        <v>#REF!</v>
      </c>
      <c r="P38" s="94" t="e">
        <f>#REF!*7.09%</f>
        <v>#REF!</v>
      </c>
      <c r="Q38" s="94" t="e">
        <f>+#REF!*7.1%</f>
        <v>#REF!</v>
      </c>
      <c r="R38" s="94" t="e">
        <f>+#REF!*1.1%</f>
        <v>#REF!</v>
      </c>
      <c r="S38" s="95" t="e">
        <f t="shared" si="1"/>
        <v>#REF!</v>
      </c>
    </row>
    <row r="39" spans="1:19" s="96" customFormat="1" ht="24.75" x14ac:dyDescent="0.4">
      <c r="A39" s="85"/>
      <c r="B39" s="109">
        <v>26</v>
      </c>
      <c r="C39" s="110" t="s">
        <v>183</v>
      </c>
      <c r="D39" s="99" t="s">
        <v>184</v>
      </c>
      <c r="E39" s="107"/>
      <c r="F39" s="104" t="s">
        <v>185</v>
      </c>
      <c r="G39" s="106">
        <v>20000</v>
      </c>
      <c r="H39" s="92">
        <v>25</v>
      </c>
      <c r="I39" s="92" t="e">
        <f>#REF!*3.04%</f>
        <v>#REF!</v>
      </c>
      <c r="J39" s="92" t="e">
        <f>+#REF!*2.87%</f>
        <v>#REF!</v>
      </c>
      <c r="K39" s="92">
        <v>0</v>
      </c>
      <c r="L39" s="92"/>
      <c r="M39" s="92">
        <v>0</v>
      </c>
      <c r="N39" s="92" t="e">
        <f t="shared" si="0"/>
        <v>#REF!</v>
      </c>
      <c r="O39" s="92" t="e">
        <f>+#REF!-N39</f>
        <v>#REF!</v>
      </c>
      <c r="P39" s="94" t="e">
        <f>#REF!*7.09%</f>
        <v>#REF!</v>
      </c>
      <c r="Q39" s="94" t="e">
        <f>+#REF!*7.1%</f>
        <v>#REF!</v>
      </c>
      <c r="R39" s="94" t="e">
        <f>+#REF!*1.1%</f>
        <v>#REF!</v>
      </c>
      <c r="S39" s="95" t="e">
        <f t="shared" si="1"/>
        <v>#REF!</v>
      </c>
    </row>
    <row r="40" spans="1:19" s="96" customFormat="1" ht="24.75" x14ac:dyDescent="0.4">
      <c r="A40" s="85"/>
      <c r="B40" s="109">
        <v>27</v>
      </c>
      <c r="C40" s="110" t="s">
        <v>186</v>
      </c>
      <c r="D40" s="99" t="s">
        <v>187</v>
      </c>
      <c r="E40" s="100" t="s">
        <v>188</v>
      </c>
      <c r="F40" s="101" t="s">
        <v>129</v>
      </c>
      <c r="G40" s="106">
        <v>10000</v>
      </c>
      <c r="H40" s="92">
        <v>25</v>
      </c>
      <c r="I40" s="92" t="e">
        <f>#REF!*3.04%</f>
        <v>#REF!</v>
      </c>
      <c r="J40" s="92" t="e">
        <f>+#REF!*2.87%</f>
        <v>#REF!</v>
      </c>
      <c r="K40" s="92">
        <v>0</v>
      </c>
      <c r="L40" s="92"/>
      <c r="M40" s="92">
        <v>0</v>
      </c>
      <c r="N40" s="92" t="e">
        <f t="shared" si="0"/>
        <v>#REF!</v>
      </c>
      <c r="O40" s="92" t="e">
        <f>+#REF!-N40</f>
        <v>#REF!</v>
      </c>
      <c r="P40" s="94" t="e">
        <f>#REF!*7.09%</f>
        <v>#REF!</v>
      </c>
      <c r="Q40" s="94" t="e">
        <f>+#REF!*7.1%</f>
        <v>#REF!</v>
      </c>
      <c r="R40" s="94" t="e">
        <f>+#REF!*1.1%</f>
        <v>#REF!</v>
      </c>
      <c r="S40" s="95" t="e">
        <f t="shared" si="1"/>
        <v>#REF!</v>
      </c>
    </row>
    <row r="41" spans="1:19" s="96" customFormat="1" ht="24.75" x14ac:dyDescent="0.4">
      <c r="A41" s="85"/>
      <c r="B41" s="109">
        <v>28</v>
      </c>
      <c r="C41" s="98" t="s">
        <v>189</v>
      </c>
      <c r="D41" s="99" t="s">
        <v>190</v>
      </c>
      <c r="E41" s="108"/>
      <c r="F41" s="104" t="s">
        <v>142</v>
      </c>
      <c r="G41" s="106">
        <v>35000</v>
      </c>
      <c r="H41" s="92">
        <v>25</v>
      </c>
      <c r="I41" s="92" t="e">
        <f>#REF!*3.04%</f>
        <v>#REF!</v>
      </c>
      <c r="J41" s="92" t="e">
        <f>+#REF!*2.87%</f>
        <v>#REF!</v>
      </c>
      <c r="K41" s="92">
        <v>0</v>
      </c>
      <c r="L41" s="92"/>
      <c r="M41" s="92">
        <v>0</v>
      </c>
      <c r="N41" s="92" t="e">
        <f t="shared" si="0"/>
        <v>#REF!</v>
      </c>
      <c r="O41" s="92" t="e">
        <f>+#REF!-N41</f>
        <v>#REF!</v>
      </c>
      <c r="P41" s="94" t="e">
        <f>#REF!*7.09%</f>
        <v>#REF!</v>
      </c>
      <c r="Q41" s="94" t="e">
        <f>+#REF!*7.1%</f>
        <v>#REF!</v>
      </c>
      <c r="R41" s="94" t="e">
        <f>+#REF!*1.1%</f>
        <v>#REF!</v>
      </c>
      <c r="S41" s="95" t="e">
        <f t="shared" si="1"/>
        <v>#REF!</v>
      </c>
    </row>
    <row r="42" spans="1:19" s="96" customFormat="1" ht="24.75" x14ac:dyDescent="0.4">
      <c r="A42" s="85"/>
      <c r="B42" s="109">
        <v>29</v>
      </c>
      <c r="C42" s="98" t="s">
        <v>191</v>
      </c>
      <c r="D42" s="99" t="s">
        <v>192</v>
      </c>
      <c r="E42" s="107" t="s">
        <v>193</v>
      </c>
      <c r="F42" s="104" t="s">
        <v>185</v>
      </c>
      <c r="G42" s="106">
        <v>20000</v>
      </c>
      <c r="H42" s="92">
        <v>25</v>
      </c>
      <c r="I42" s="92" t="e">
        <f>#REF!*3.04%</f>
        <v>#REF!</v>
      </c>
      <c r="J42" s="92" t="e">
        <f>+#REF!*2.87%</f>
        <v>#REF!</v>
      </c>
      <c r="K42" s="92">
        <v>0</v>
      </c>
      <c r="L42" s="92"/>
      <c r="M42" s="92">
        <v>0</v>
      </c>
      <c r="N42" s="92" t="e">
        <f t="shared" si="0"/>
        <v>#REF!</v>
      </c>
      <c r="O42" s="92" t="e">
        <f>+#REF!-N42</f>
        <v>#REF!</v>
      </c>
      <c r="P42" s="94" t="e">
        <f>#REF!*7.09%</f>
        <v>#REF!</v>
      </c>
      <c r="Q42" s="94" t="e">
        <f>+#REF!*7.1%</f>
        <v>#REF!</v>
      </c>
      <c r="R42" s="94" t="e">
        <f>+#REF!*1.1%</f>
        <v>#REF!</v>
      </c>
      <c r="S42" s="95" t="e">
        <f t="shared" si="1"/>
        <v>#REF!</v>
      </c>
    </row>
    <row r="43" spans="1:19" s="96" customFormat="1" ht="24.75" x14ac:dyDescent="0.4">
      <c r="A43" s="85"/>
      <c r="B43" s="109">
        <v>30</v>
      </c>
      <c r="C43" s="98" t="s">
        <v>194</v>
      </c>
      <c r="D43" s="99" t="s">
        <v>195</v>
      </c>
      <c r="E43" s="108" t="s">
        <v>196</v>
      </c>
      <c r="F43" s="111" t="s">
        <v>164</v>
      </c>
      <c r="G43" s="102">
        <v>20000</v>
      </c>
      <c r="H43" s="92">
        <v>25</v>
      </c>
      <c r="I43" s="92" t="e">
        <f>#REF!*3.04%</f>
        <v>#REF!</v>
      </c>
      <c r="J43" s="92" t="e">
        <f>+#REF!*2.87%</f>
        <v>#REF!</v>
      </c>
      <c r="K43" s="92">
        <v>0</v>
      </c>
      <c r="L43" s="92"/>
      <c r="M43" s="92">
        <v>0</v>
      </c>
      <c r="N43" s="92" t="e">
        <f t="shared" si="0"/>
        <v>#REF!</v>
      </c>
      <c r="O43" s="92" t="e">
        <f>+#REF!-N43</f>
        <v>#REF!</v>
      </c>
      <c r="P43" s="94" t="e">
        <f>#REF!*7.09%</f>
        <v>#REF!</v>
      </c>
      <c r="Q43" s="94" t="e">
        <f>+#REF!*7.1%</f>
        <v>#REF!</v>
      </c>
      <c r="R43" s="94" t="e">
        <f>+#REF!*1.1%</f>
        <v>#REF!</v>
      </c>
      <c r="S43" s="95" t="e">
        <f t="shared" si="1"/>
        <v>#REF!</v>
      </c>
    </row>
    <row r="44" spans="1:19" s="96" customFormat="1" ht="24.75" x14ac:dyDescent="0.4">
      <c r="A44" s="85"/>
      <c r="B44" s="109">
        <v>31</v>
      </c>
      <c r="C44" s="98" t="s">
        <v>197</v>
      </c>
      <c r="D44" s="99" t="s">
        <v>198</v>
      </c>
      <c r="E44" s="107" t="s">
        <v>199</v>
      </c>
      <c r="F44" s="105" t="s">
        <v>23</v>
      </c>
      <c r="G44" s="106">
        <v>10000</v>
      </c>
      <c r="H44" s="92">
        <v>25</v>
      </c>
      <c r="I44" s="92" t="e">
        <f>#REF!*3.04%</f>
        <v>#REF!</v>
      </c>
      <c r="J44" s="92" t="e">
        <f>+#REF!*2.87%</f>
        <v>#REF!</v>
      </c>
      <c r="K44" s="92">
        <v>0</v>
      </c>
      <c r="L44" s="92"/>
      <c r="M44" s="92">
        <v>0</v>
      </c>
      <c r="N44" s="92" t="e">
        <f t="shared" si="0"/>
        <v>#REF!</v>
      </c>
      <c r="O44" s="92" t="e">
        <f>+#REF!-N44</f>
        <v>#REF!</v>
      </c>
      <c r="P44" s="94" t="e">
        <f>#REF!*7.09%</f>
        <v>#REF!</v>
      </c>
      <c r="Q44" s="94" t="e">
        <f>+#REF!*7.1%</f>
        <v>#REF!</v>
      </c>
      <c r="R44" s="94" t="e">
        <f>+#REF!*1.1%</f>
        <v>#REF!</v>
      </c>
      <c r="S44" s="95" t="e">
        <f t="shared" si="1"/>
        <v>#REF!</v>
      </c>
    </row>
    <row r="45" spans="1:19" s="96" customFormat="1" ht="24.75" x14ac:dyDescent="0.4">
      <c r="A45" s="85"/>
      <c r="B45" s="109">
        <v>32</v>
      </c>
      <c r="C45" s="98" t="s">
        <v>200</v>
      </c>
      <c r="D45" s="99" t="s">
        <v>201</v>
      </c>
      <c r="E45" s="107"/>
      <c r="F45" s="104" t="s">
        <v>202</v>
      </c>
      <c r="G45" s="106">
        <v>10000</v>
      </c>
      <c r="H45" s="92">
        <v>25</v>
      </c>
      <c r="I45" s="92" t="e">
        <f>#REF!*3.04%</f>
        <v>#REF!</v>
      </c>
      <c r="J45" s="92" t="e">
        <f>+#REF!*2.87%</f>
        <v>#REF!</v>
      </c>
      <c r="K45" s="92">
        <v>0</v>
      </c>
      <c r="L45" s="92"/>
      <c r="M45" s="92">
        <v>0</v>
      </c>
      <c r="N45" s="92" t="e">
        <f t="shared" si="0"/>
        <v>#REF!</v>
      </c>
      <c r="O45" s="92" t="e">
        <f>+#REF!-N45</f>
        <v>#REF!</v>
      </c>
      <c r="P45" s="94" t="e">
        <f>#REF!*7.09%</f>
        <v>#REF!</v>
      </c>
      <c r="Q45" s="94" t="e">
        <f>+#REF!*7.1%</f>
        <v>#REF!</v>
      </c>
      <c r="R45" s="94" t="e">
        <f>+#REF!*1.1%</f>
        <v>#REF!</v>
      </c>
      <c r="S45" s="95" t="e">
        <f t="shared" si="1"/>
        <v>#REF!</v>
      </c>
    </row>
    <row r="46" spans="1:19" s="96" customFormat="1" ht="24.75" x14ac:dyDescent="0.4">
      <c r="A46" s="85"/>
      <c r="B46" s="109">
        <v>33</v>
      </c>
      <c r="C46" s="98" t="s">
        <v>203</v>
      </c>
      <c r="D46" s="99" t="s">
        <v>204</v>
      </c>
      <c r="E46" s="107"/>
      <c r="F46" s="104" t="s">
        <v>205</v>
      </c>
      <c r="G46" s="106">
        <v>26250</v>
      </c>
      <c r="H46" s="92">
        <v>25</v>
      </c>
      <c r="I46" s="92" t="e">
        <f>#REF!*3.04%</f>
        <v>#REF!</v>
      </c>
      <c r="J46" s="92" t="e">
        <f>+#REF!*2.87%</f>
        <v>#REF!</v>
      </c>
      <c r="K46" s="92">
        <v>0</v>
      </c>
      <c r="L46" s="92"/>
      <c r="M46" s="92">
        <v>0</v>
      </c>
      <c r="N46" s="92" t="e">
        <f t="shared" si="0"/>
        <v>#REF!</v>
      </c>
      <c r="O46" s="92" t="e">
        <f>+#REF!-N46</f>
        <v>#REF!</v>
      </c>
      <c r="P46" s="94" t="e">
        <f>#REF!*7.09%</f>
        <v>#REF!</v>
      </c>
      <c r="Q46" s="94" t="e">
        <f>+#REF!*7.1%</f>
        <v>#REF!</v>
      </c>
      <c r="R46" s="94" t="e">
        <f>+#REF!*1.1%</f>
        <v>#REF!</v>
      </c>
      <c r="S46" s="95" t="e">
        <f t="shared" si="1"/>
        <v>#REF!</v>
      </c>
    </row>
    <row r="47" spans="1:19" s="96" customFormat="1" ht="24.75" x14ac:dyDescent="0.4">
      <c r="A47" s="85"/>
      <c r="B47" s="109">
        <v>34</v>
      </c>
      <c r="C47" s="98" t="s">
        <v>206</v>
      </c>
      <c r="D47" s="99" t="s">
        <v>207</v>
      </c>
      <c r="E47" s="107"/>
      <c r="F47" s="104" t="s">
        <v>142</v>
      </c>
      <c r="G47" s="106">
        <v>35000</v>
      </c>
      <c r="H47" s="92">
        <v>25</v>
      </c>
      <c r="I47" s="92" t="e">
        <f>#REF!*3.04%</f>
        <v>#REF!</v>
      </c>
      <c r="J47" s="92" t="e">
        <f>+#REF!*2.87%</f>
        <v>#REF!</v>
      </c>
      <c r="K47" s="92">
        <v>0</v>
      </c>
      <c r="L47" s="92"/>
      <c r="M47" s="92">
        <v>0</v>
      </c>
      <c r="N47" s="92" t="e">
        <f t="shared" si="0"/>
        <v>#REF!</v>
      </c>
      <c r="O47" s="92" t="e">
        <f>+#REF!-N47</f>
        <v>#REF!</v>
      </c>
      <c r="P47" s="94" t="e">
        <f>#REF!*7.09%</f>
        <v>#REF!</v>
      </c>
      <c r="Q47" s="94" t="e">
        <f>+#REF!*7.1%</f>
        <v>#REF!</v>
      </c>
      <c r="R47" s="94" t="e">
        <f>+#REF!*1.1%</f>
        <v>#REF!</v>
      </c>
      <c r="S47" s="95" t="e">
        <f t="shared" si="1"/>
        <v>#REF!</v>
      </c>
    </row>
    <row r="48" spans="1:19" s="96" customFormat="1" ht="24.75" x14ac:dyDescent="0.4">
      <c r="A48" s="85"/>
      <c r="B48" s="109">
        <v>35</v>
      </c>
      <c r="C48" s="98" t="s">
        <v>208</v>
      </c>
      <c r="D48" s="99" t="s">
        <v>209</v>
      </c>
      <c r="E48" s="107"/>
      <c r="F48" s="104" t="s">
        <v>210</v>
      </c>
      <c r="G48" s="106">
        <v>50000</v>
      </c>
      <c r="H48" s="92">
        <v>25</v>
      </c>
      <c r="I48" s="92" t="e">
        <f>#REF!*3.04%</f>
        <v>#REF!</v>
      </c>
      <c r="J48" s="92" t="e">
        <f>+#REF!*2.87%</f>
        <v>#REF!</v>
      </c>
      <c r="K48" s="92">
        <v>0</v>
      </c>
      <c r="L48" s="92"/>
      <c r="M48" s="92">
        <v>1854</v>
      </c>
      <c r="N48" s="92" t="e">
        <f t="shared" si="0"/>
        <v>#REF!</v>
      </c>
      <c r="O48" s="92" t="e">
        <f>+#REF!-N48</f>
        <v>#REF!</v>
      </c>
      <c r="P48" s="94" t="e">
        <f>#REF!*7.09%</f>
        <v>#REF!</v>
      </c>
      <c r="Q48" s="94" t="e">
        <f>+#REF!*7.1%</f>
        <v>#REF!</v>
      </c>
      <c r="R48" s="94" t="e">
        <f>+#REF!*1.1%</f>
        <v>#REF!</v>
      </c>
      <c r="S48" s="95" t="e">
        <f t="shared" si="1"/>
        <v>#REF!</v>
      </c>
    </row>
    <row r="49" spans="1:19" s="96" customFormat="1" ht="24.75" x14ac:dyDescent="0.4">
      <c r="A49" s="85"/>
      <c r="B49" s="109">
        <v>36</v>
      </c>
      <c r="C49" s="110" t="s">
        <v>211</v>
      </c>
      <c r="D49" s="99" t="s">
        <v>212</v>
      </c>
      <c r="E49" s="107"/>
      <c r="F49" s="104" t="s">
        <v>142</v>
      </c>
      <c r="G49" s="106">
        <v>35000</v>
      </c>
      <c r="H49" s="92">
        <v>25</v>
      </c>
      <c r="I49" s="92" t="e">
        <f>#REF!*3.04%</f>
        <v>#REF!</v>
      </c>
      <c r="J49" s="92" t="e">
        <f>+#REF!*2.87%</f>
        <v>#REF!</v>
      </c>
      <c r="K49" s="92">
        <v>0</v>
      </c>
      <c r="L49" s="92"/>
      <c r="M49" s="92">
        <v>0</v>
      </c>
      <c r="N49" s="92" t="e">
        <f t="shared" si="0"/>
        <v>#REF!</v>
      </c>
      <c r="O49" s="92" t="e">
        <f>+#REF!-N49</f>
        <v>#REF!</v>
      </c>
      <c r="P49" s="94" t="e">
        <f>#REF!*7.09%</f>
        <v>#REF!</v>
      </c>
      <c r="Q49" s="94" t="e">
        <f>+#REF!*7.1%</f>
        <v>#REF!</v>
      </c>
      <c r="R49" s="94" t="e">
        <f>+#REF!*1.1%</f>
        <v>#REF!</v>
      </c>
      <c r="S49" s="95" t="e">
        <f t="shared" si="1"/>
        <v>#REF!</v>
      </c>
    </row>
    <row r="50" spans="1:19" s="96" customFormat="1" ht="24.75" x14ac:dyDescent="0.4">
      <c r="A50" s="85"/>
      <c r="B50" s="109">
        <v>37</v>
      </c>
      <c r="C50" s="110" t="s">
        <v>213</v>
      </c>
      <c r="D50" s="99" t="s">
        <v>214</v>
      </c>
      <c r="E50" s="107"/>
      <c r="F50" s="104" t="s">
        <v>215</v>
      </c>
      <c r="G50" s="106">
        <v>16000</v>
      </c>
      <c r="H50" s="92">
        <v>25</v>
      </c>
      <c r="I50" s="92" t="e">
        <f>#REF!*3.04%</f>
        <v>#REF!</v>
      </c>
      <c r="J50" s="92" t="e">
        <f>+#REF!*2.87%</f>
        <v>#REF!</v>
      </c>
      <c r="K50" s="92">
        <v>0</v>
      </c>
      <c r="L50" s="92"/>
      <c r="M50" s="92">
        <v>0</v>
      </c>
      <c r="N50" s="92" t="e">
        <f t="shared" si="0"/>
        <v>#REF!</v>
      </c>
      <c r="O50" s="92" t="e">
        <f>+#REF!-N50</f>
        <v>#REF!</v>
      </c>
      <c r="P50" s="94" t="e">
        <f>#REF!*7.09%</f>
        <v>#REF!</v>
      </c>
      <c r="Q50" s="94" t="e">
        <f>+#REF!*7.1%</f>
        <v>#REF!</v>
      </c>
      <c r="R50" s="94" t="e">
        <f>+#REF!*1.1%</f>
        <v>#REF!</v>
      </c>
      <c r="S50" s="95" t="e">
        <f t="shared" si="1"/>
        <v>#REF!</v>
      </c>
    </row>
    <row r="51" spans="1:19" s="96" customFormat="1" ht="24.75" x14ac:dyDescent="0.4">
      <c r="A51" s="85"/>
      <c r="B51" s="109">
        <v>38</v>
      </c>
      <c r="C51" s="110" t="s">
        <v>216</v>
      </c>
      <c r="D51" s="99" t="s">
        <v>217</v>
      </c>
      <c r="E51" s="107"/>
      <c r="F51" s="104" t="s">
        <v>185</v>
      </c>
      <c r="G51" s="106">
        <v>26000</v>
      </c>
      <c r="H51" s="92">
        <v>25</v>
      </c>
      <c r="I51" s="92" t="e">
        <f>#REF!*3.04%</f>
        <v>#REF!</v>
      </c>
      <c r="J51" s="92" t="e">
        <f>+#REF!*2.87%</f>
        <v>#REF!</v>
      </c>
      <c r="K51" s="92">
        <v>0</v>
      </c>
      <c r="L51" s="92"/>
      <c r="M51" s="92">
        <v>0</v>
      </c>
      <c r="N51" s="92" t="e">
        <f t="shared" si="0"/>
        <v>#REF!</v>
      </c>
      <c r="O51" s="92" t="e">
        <f>+#REF!-N51</f>
        <v>#REF!</v>
      </c>
      <c r="P51" s="94" t="e">
        <f>#REF!*7.09%</f>
        <v>#REF!</v>
      </c>
      <c r="Q51" s="94" t="e">
        <f>+#REF!*7.1%</f>
        <v>#REF!</v>
      </c>
      <c r="R51" s="94" t="e">
        <f>+#REF!*1.1%</f>
        <v>#REF!</v>
      </c>
      <c r="S51" s="95" t="e">
        <f t="shared" si="1"/>
        <v>#REF!</v>
      </c>
    </row>
    <row r="52" spans="1:19" s="96" customFormat="1" ht="24.75" x14ac:dyDescent="0.4">
      <c r="A52" s="85"/>
      <c r="B52" s="86">
        <v>39</v>
      </c>
      <c r="C52" s="110" t="s">
        <v>218</v>
      </c>
      <c r="D52" s="99" t="s">
        <v>219</v>
      </c>
      <c r="E52" s="107"/>
      <c r="F52" s="104" t="s">
        <v>220</v>
      </c>
      <c r="G52" s="106">
        <v>25000</v>
      </c>
      <c r="H52" s="92">
        <v>25</v>
      </c>
      <c r="I52" s="92" t="e">
        <f>#REF!*3.04%</f>
        <v>#REF!</v>
      </c>
      <c r="J52" s="92" t="e">
        <f>+#REF!*2.87%</f>
        <v>#REF!</v>
      </c>
      <c r="K52" s="92">
        <v>1577.45</v>
      </c>
      <c r="L52" s="92"/>
      <c r="M52" s="92">
        <v>0</v>
      </c>
      <c r="N52" s="92" t="e">
        <f t="shared" si="0"/>
        <v>#REF!</v>
      </c>
      <c r="O52" s="92" t="e">
        <f>+#REF!-N52</f>
        <v>#REF!</v>
      </c>
      <c r="P52" s="94" t="e">
        <f>#REF!*7.09%</f>
        <v>#REF!</v>
      </c>
      <c r="Q52" s="94" t="e">
        <f>+#REF!*7.1%</f>
        <v>#REF!</v>
      </c>
      <c r="R52" s="94" t="e">
        <f>+#REF!*1.1%</f>
        <v>#REF!</v>
      </c>
      <c r="S52" s="95" t="e">
        <f t="shared" si="1"/>
        <v>#REF!</v>
      </c>
    </row>
    <row r="53" spans="1:19" s="96" customFormat="1" ht="24.75" x14ac:dyDescent="0.4">
      <c r="A53" s="85"/>
      <c r="B53" s="86">
        <v>40</v>
      </c>
      <c r="C53" s="110" t="s">
        <v>221</v>
      </c>
      <c r="D53" s="99" t="s">
        <v>222</v>
      </c>
      <c r="E53" s="107"/>
      <c r="F53" s="104" t="s">
        <v>142</v>
      </c>
      <c r="G53" s="106">
        <v>35000</v>
      </c>
      <c r="H53" s="92">
        <v>25</v>
      </c>
      <c r="I53" s="92" t="e">
        <f>#REF!*3.04%</f>
        <v>#REF!</v>
      </c>
      <c r="J53" s="92" t="e">
        <f>+#REF!*2.87%</f>
        <v>#REF!</v>
      </c>
      <c r="K53" s="92">
        <v>0</v>
      </c>
      <c r="L53" s="92"/>
      <c r="M53" s="92">
        <v>0</v>
      </c>
      <c r="N53" s="92" t="e">
        <f t="shared" si="0"/>
        <v>#REF!</v>
      </c>
      <c r="O53" s="92" t="e">
        <f>+#REF!-N53</f>
        <v>#REF!</v>
      </c>
      <c r="P53" s="94" t="e">
        <f>#REF!*7.09%</f>
        <v>#REF!</v>
      </c>
      <c r="Q53" s="94" t="e">
        <f>+#REF!*7.1%</f>
        <v>#REF!</v>
      </c>
      <c r="R53" s="94" t="e">
        <f>+#REF!*1.1%</f>
        <v>#REF!</v>
      </c>
      <c r="S53" s="95" t="e">
        <f t="shared" si="1"/>
        <v>#REF!</v>
      </c>
    </row>
    <row r="54" spans="1:19" s="96" customFormat="1" ht="24.75" x14ac:dyDescent="0.4">
      <c r="A54" s="85"/>
      <c r="B54" s="86">
        <v>41</v>
      </c>
      <c r="C54" s="112" t="s">
        <v>223</v>
      </c>
      <c r="D54" s="99" t="s">
        <v>224</v>
      </c>
      <c r="E54" s="113"/>
      <c r="F54" s="104" t="s">
        <v>225</v>
      </c>
      <c r="G54" s="114">
        <v>10000</v>
      </c>
      <c r="H54" s="92">
        <v>25</v>
      </c>
      <c r="I54" s="92" t="e">
        <f>#REF!*3.04%</f>
        <v>#REF!</v>
      </c>
      <c r="J54" s="92" t="e">
        <f>+#REF!*2.87%</f>
        <v>#REF!</v>
      </c>
      <c r="K54" s="92">
        <v>0</v>
      </c>
      <c r="L54" s="92"/>
      <c r="M54" s="92">
        <v>0</v>
      </c>
      <c r="N54" s="92" t="e">
        <f t="shared" si="0"/>
        <v>#REF!</v>
      </c>
      <c r="O54" s="92" t="e">
        <f>+#REF!-N54</f>
        <v>#REF!</v>
      </c>
      <c r="P54" s="94" t="e">
        <f>#REF!*7.09%</f>
        <v>#REF!</v>
      </c>
      <c r="Q54" s="94" t="e">
        <f>+#REF!*7.1%</f>
        <v>#REF!</v>
      </c>
      <c r="R54" s="94" t="e">
        <f>+#REF!*1.1%</f>
        <v>#REF!</v>
      </c>
      <c r="S54" s="95" t="e">
        <f t="shared" si="1"/>
        <v>#REF!</v>
      </c>
    </row>
    <row r="55" spans="1:19" s="96" customFormat="1" ht="24.75" x14ac:dyDescent="0.4">
      <c r="A55" s="85"/>
      <c r="B55" s="86">
        <v>42</v>
      </c>
      <c r="C55" s="98" t="s">
        <v>226</v>
      </c>
      <c r="D55" s="99" t="s">
        <v>227</v>
      </c>
      <c r="E55" s="103" t="s">
        <v>228</v>
      </c>
      <c r="F55" s="105" t="s">
        <v>142</v>
      </c>
      <c r="G55" s="106">
        <v>35000</v>
      </c>
      <c r="H55" s="92">
        <v>25</v>
      </c>
      <c r="I55" s="92" t="e">
        <f>#REF!*3.04%</f>
        <v>#REF!</v>
      </c>
      <c r="J55" s="92" t="e">
        <f>+#REF!*2.87%</f>
        <v>#REF!</v>
      </c>
      <c r="K55" s="92">
        <v>0</v>
      </c>
      <c r="L55" s="92"/>
      <c r="M55" s="92">
        <v>0</v>
      </c>
      <c r="N55" s="92" t="e">
        <f t="shared" si="0"/>
        <v>#REF!</v>
      </c>
      <c r="O55" s="92" t="e">
        <f>+#REF!-N55</f>
        <v>#REF!</v>
      </c>
      <c r="P55" s="94" t="e">
        <f>#REF!*7.09%</f>
        <v>#REF!</v>
      </c>
      <c r="Q55" s="94" t="e">
        <f>+#REF!*7.1%</f>
        <v>#REF!</v>
      </c>
      <c r="R55" s="94" t="e">
        <f>+#REF!*1.1%</f>
        <v>#REF!</v>
      </c>
      <c r="S55" s="95" t="e">
        <f t="shared" si="1"/>
        <v>#REF!</v>
      </c>
    </row>
    <row r="56" spans="1:19" s="96" customFormat="1" ht="24.75" x14ac:dyDescent="0.4">
      <c r="A56" s="85"/>
      <c r="B56" s="86">
        <v>43</v>
      </c>
      <c r="C56" s="98" t="s">
        <v>229</v>
      </c>
      <c r="D56" s="99" t="s">
        <v>230</v>
      </c>
      <c r="E56" s="103"/>
      <c r="F56" s="105" t="s">
        <v>129</v>
      </c>
      <c r="G56" s="106">
        <v>10000</v>
      </c>
      <c r="H56" s="92">
        <v>25</v>
      </c>
      <c r="I56" s="92" t="e">
        <f>#REF!*3.04%</f>
        <v>#REF!</v>
      </c>
      <c r="J56" s="92" t="e">
        <f>+#REF!*2.87%</f>
        <v>#REF!</v>
      </c>
      <c r="K56" s="92">
        <v>0</v>
      </c>
      <c r="L56" s="92"/>
      <c r="M56" s="92">
        <v>0</v>
      </c>
      <c r="N56" s="92" t="e">
        <f t="shared" si="0"/>
        <v>#REF!</v>
      </c>
      <c r="O56" s="92" t="e">
        <f>+#REF!-N56</f>
        <v>#REF!</v>
      </c>
      <c r="P56" s="94" t="e">
        <f>#REF!*7.09%</f>
        <v>#REF!</v>
      </c>
      <c r="Q56" s="94" t="e">
        <f>+#REF!*7.1%</f>
        <v>#REF!</v>
      </c>
      <c r="R56" s="94" t="e">
        <f>+#REF!*1.1%</f>
        <v>#REF!</v>
      </c>
      <c r="S56" s="95" t="e">
        <f t="shared" si="1"/>
        <v>#REF!</v>
      </c>
    </row>
    <row r="57" spans="1:19" s="96" customFormat="1" ht="24.75" x14ac:dyDescent="0.4">
      <c r="A57" s="85"/>
      <c r="B57" s="86">
        <v>44</v>
      </c>
      <c r="C57" s="98" t="s">
        <v>231</v>
      </c>
      <c r="D57" s="99" t="s">
        <v>232</v>
      </c>
      <c r="E57" s="103"/>
      <c r="F57" s="105" t="s">
        <v>233</v>
      </c>
      <c r="G57" s="106">
        <v>25000</v>
      </c>
      <c r="H57" s="92">
        <v>25</v>
      </c>
      <c r="I57" s="92" t="e">
        <f>#REF!*3.04%</f>
        <v>#REF!</v>
      </c>
      <c r="J57" s="92" t="e">
        <f>+#REF!*2.87%</f>
        <v>#REF!</v>
      </c>
      <c r="K57" s="92">
        <v>0</v>
      </c>
      <c r="L57" s="92"/>
      <c r="M57" s="92">
        <v>0</v>
      </c>
      <c r="N57" s="92" t="e">
        <f t="shared" si="0"/>
        <v>#REF!</v>
      </c>
      <c r="O57" s="92" t="e">
        <f>+#REF!-N57</f>
        <v>#REF!</v>
      </c>
      <c r="P57" s="94" t="e">
        <f>#REF!*7.09%</f>
        <v>#REF!</v>
      </c>
      <c r="Q57" s="94" t="e">
        <f>+#REF!*7.1%</f>
        <v>#REF!</v>
      </c>
      <c r="R57" s="94" t="e">
        <f>+#REF!*1.1%</f>
        <v>#REF!</v>
      </c>
      <c r="S57" s="95" t="e">
        <f t="shared" si="1"/>
        <v>#REF!</v>
      </c>
    </row>
    <row r="58" spans="1:19" s="96" customFormat="1" ht="24.75" x14ac:dyDescent="0.4">
      <c r="A58" s="85"/>
      <c r="B58" s="86">
        <v>45</v>
      </c>
      <c r="C58" s="98" t="s">
        <v>234</v>
      </c>
      <c r="D58" s="99" t="s">
        <v>235</v>
      </c>
      <c r="E58" s="103"/>
      <c r="F58" s="105" t="s">
        <v>236</v>
      </c>
      <c r="G58" s="106">
        <v>55000</v>
      </c>
      <c r="H58" s="92">
        <v>25</v>
      </c>
      <c r="I58" s="92" t="e">
        <f>#REF!*3.04%</f>
        <v>#REF!</v>
      </c>
      <c r="J58" s="92" t="e">
        <f>+#REF!*2.87%</f>
        <v>#REF!</v>
      </c>
      <c r="K58" s="92">
        <v>0</v>
      </c>
      <c r="L58" s="92"/>
      <c r="M58" s="92">
        <v>2559.67</v>
      </c>
      <c r="N58" s="92" t="e">
        <f t="shared" si="0"/>
        <v>#REF!</v>
      </c>
      <c r="O58" s="92" t="e">
        <f>+#REF!-N58</f>
        <v>#REF!</v>
      </c>
      <c r="P58" s="94" t="e">
        <f>#REF!*7.09%</f>
        <v>#REF!</v>
      </c>
      <c r="Q58" s="94" t="e">
        <f>+#REF!*7.1%</f>
        <v>#REF!</v>
      </c>
      <c r="R58" s="94" t="e">
        <f>+#REF!*1.1%</f>
        <v>#REF!</v>
      </c>
      <c r="S58" s="95" t="e">
        <f t="shared" si="1"/>
        <v>#REF!</v>
      </c>
    </row>
    <row r="59" spans="1:19" s="96" customFormat="1" ht="24.75" x14ac:dyDescent="0.4">
      <c r="A59" s="85"/>
      <c r="B59" s="86">
        <v>46</v>
      </c>
      <c r="C59" s="98" t="s">
        <v>237</v>
      </c>
      <c r="D59" s="99" t="s">
        <v>238</v>
      </c>
      <c r="E59" s="103"/>
      <c r="F59" s="105" t="s">
        <v>239</v>
      </c>
      <c r="G59" s="106">
        <v>30000</v>
      </c>
      <c r="H59" s="92">
        <v>25</v>
      </c>
      <c r="I59" s="92" t="e">
        <f>#REF!*3.04%</f>
        <v>#REF!</v>
      </c>
      <c r="J59" s="92" t="e">
        <f>+#REF!*2.87%</f>
        <v>#REF!</v>
      </c>
      <c r="K59" s="92">
        <v>0</v>
      </c>
      <c r="L59" s="92"/>
      <c r="M59" s="92">
        <v>0</v>
      </c>
      <c r="N59" s="92" t="e">
        <f t="shared" si="0"/>
        <v>#REF!</v>
      </c>
      <c r="O59" s="92" t="e">
        <f>+#REF!-N59</f>
        <v>#REF!</v>
      </c>
      <c r="P59" s="94" t="e">
        <f>#REF!*7.09%</f>
        <v>#REF!</v>
      </c>
      <c r="Q59" s="94" t="e">
        <f>+#REF!*7.1%</f>
        <v>#REF!</v>
      </c>
      <c r="R59" s="94" t="e">
        <f>+#REF!*1.1%</f>
        <v>#REF!</v>
      </c>
      <c r="S59" s="95" t="e">
        <f t="shared" si="1"/>
        <v>#REF!</v>
      </c>
    </row>
    <row r="60" spans="1:19" s="96" customFormat="1" ht="24.75" x14ac:dyDescent="0.4">
      <c r="A60" s="85"/>
      <c r="B60" s="86">
        <v>47</v>
      </c>
      <c r="C60" s="98" t="s">
        <v>240</v>
      </c>
      <c r="D60" s="99" t="s">
        <v>241</v>
      </c>
      <c r="E60" s="103"/>
      <c r="F60" s="105" t="s">
        <v>58</v>
      </c>
      <c r="G60" s="106">
        <v>25000</v>
      </c>
      <c r="H60" s="92">
        <v>25</v>
      </c>
      <c r="I60" s="92" t="e">
        <f>#REF!*3.04%</f>
        <v>#REF!</v>
      </c>
      <c r="J60" s="92" t="e">
        <f>+#REF!*2.87%</f>
        <v>#REF!</v>
      </c>
      <c r="K60" s="92">
        <v>0</v>
      </c>
      <c r="L60" s="92">
        <v>1000</v>
      </c>
      <c r="M60" s="92">
        <v>0</v>
      </c>
      <c r="N60" s="92" t="e">
        <f t="shared" si="0"/>
        <v>#REF!</v>
      </c>
      <c r="O60" s="92" t="e">
        <f>+#REF!-N60</f>
        <v>#REF!</v>
      </c>
      <c r="P60" s="94" t="e">
        <f>#REF!*7.09%</f>
        <v>#REF!</v>
      </c>
      <c r="Q60" s="94" t="e">
        <f>+#REF!*7.1%</f>
        <v>#REF!</v>
      </c>
      <c r="R60" s="94" t="e">
        <f>+#REF!*1.1%</f>
        <v>#REF!</v>
      </c>
      <c r="S60" s="95" t="e">
        <f t="shared" si="1"/>
        <v>#REF!</v>
      </c>
    </row>
    <row r="61" spans="1:19" s="96" customFormat="1" ht="24.75" x14ac:dyDescent="0.4">
      <c r="A61" s="85"/>
      <c r="B61" s="109">
        <v>48</v>
      </c>
      <c r="C61" s="98" t="s">
        <v>242</v>
      </c>
      <c r="D61" s="99" t="s">
        <v>243</v>
      </c>
      <c r="E61" s="103"/>
      <c r="F61" s="105" t="s">
        <v>53</v>
      </c>
      <c r="G61" s="106">
        <v>15000</v>
      </c>
      <c r="H61" s="92">
        <v>25</v>
      </c>
      <c r="I61" s="92" t="e">
        <f>#REF!*3.04%</f>
        <v>#REF!</v>
      </c>
      <c r="J61" s="92" t="e">
        <f>+#REF!*2.87%</f>
        <v>#REF!</v>
      </c>
      <c r="K61" s="92">
        <v>0</v>
      </c>
      <c r="L61" s="92"/>
      <c r="M61" s="92">
        <v>0</v>
      </c>
      <c r="N61" s="92" t="e">
        <f t="shared" si="0"/>
        <v>#REF!</v>
      </c>
      <c r="O61" s="92" t="e">
        <f>+#REF!-N61</f>
        <v>#REF!</v>
      </c>
      <c r="P61" s="94" t="e">
        <f>#REF!*7.09%</f>
        <v>#REF!</v>
      </c>
      <c r="Q61" s="94" t="e">
        <f>+#REF!*7.1%</f>
        <v>#REF!</v>
      </c>
      <c r="R61" s="94" t="e">
        <f>+#REF!*1.1%</f>
        <v>#REF!</v>
      </c>
      <c r="S61" s="95" t="e">
        <f t="shared" si="1"/>
        <v>#REF!</v>
      </c>
    </row>
    <row r="62" spans="1:19" s="96" customFormat="1" ht="24.75" x14ac:dyDescent="0.4">
      <c r="A62" s="85"/>
      <c r="B62" s="109">
        <v>49</v>
      </c>
      <c r="C62" s="110" t="s">
        <v>244</v>
      </c>
      <c r="D62" s="99" t="s">
        <v>245</v>
      </c>
      <c r="E62" s="107"/>
      <c r="F62" s="104" t="s">
        <v>129</v>
      </c>
      <c r="G62" s="106">
        <v>10000</v>
      </c>
      <c r="H62" s="92">
        <v>25</v>
      </c>
      <c r="I62" s="92" t="e">
        <f>#REF!*3.04%</f>
        <v>#REF!</v>
      </c>
      <c r="J62" s="92" t="e">
        <f>+#REF!*2.87%</f>
        <v>#REF!</v>
      </c>
      <c r="K62" s="92">
        <v>0</v>
      </c>
      <c r="L62" s="92"/>
      <c r="M62" s="92">
        <v>0</v>
      </c>
      <c r="N62" s="92" t="e">
        <f t="shared" si="0"/>
        <v>#REF!</v>
      </c>
      <c r="O62" s="92" t="e">
        <f>+#REF!-N62</f>
        <v>#REF!</v>
      </c>
      <c r="P62" s="94" t="e">
        <f>#REF!*7.09%</f>
        <v>#REF!</v>
      </c>
      <c r="Q62" s="94" t="e">
        <f>+#REF!*7.1%</f>
        <v>#REF!</v>
      </c>
      <c r="R62" s="94" t="e">
        <f>+#REF!*1.1%</f>
        <v>#REF!</v>
      </c>
      <c r="S62" s="95" t="e">
        <f t="shared" si="1"/>
        <v>#REF!</v>
      </c>
    </row>
    <row r="63" spans="1:19" s="96" customFormat="1" ht="24.75" x14ac:dyDescent="0.4">
      <c r="A63" s="85"/>
      <c r="B63" s="109">
        <v>50</v>
      </c>
      <c r="C63" s="110" t="s">
        <v>246</v>
      </c>
      <c r="D63" s="99" t="s">
        <v>247</v>
      </c>
      <c r="E63" s="107"/>
      <c r="F63" s="104" t="s">
        <v>129</v>
      </c>
      <c r="G63" s="106">
        <v>10000</v>
      </c>
      <c r="H63" s="92">
        <v>25</v>
      </c>
      <c r="I63" s="92" t="e">
        <f>#REF!*3.04%</f>
        <v>#REF!</v>
      </c>
      <c r="J63" s="92" t="e">
        <f>+#REF!*2.87%</f>
        <v>#REF!</v>
      </c>
      <c r="K63" s="92">
        <v>0</v>
      </c>
      <c r="L63" s="92"/>
      <c r="M63" s="92">
        <v>0</v>
      </c>
      <c r="N63" s="92" t="e">
        <f t="shared" si="0"/>
        <v>#REF!</v>
      </c>
      <c r="O63" s="92" t="e">
        <f>+#REF!-N63</f>
        <v>#REF!</v>
      </c>
      <c r="P63" s="94" t="e">
        <f>#REF!*7.09%</f>
        <v>#REF!</v>
      </c>
      <c r="Q63" s="94" t="e">
        <f>+#REF!*7.1%</f>
        <v>#REF!</v>
      </c>
      <c r="R63" s="94" t="e">
        <f>+#REF!*1.1%</f>
        <v>#REF!</v>
      </c>
      <c r="S63" s="95" t="e">
        <f t="shared" si="1"/>
        <v>#REF!</v>
      </c>
    </row>
    <row r="64" spans="1:19" s="96" customFormat="1" ht="24.75" x14ac:dyDescent="0.4">
      <c r="A64" s="85"/>
      <c r="B64" s="109">
        <v>51</v>
      </c>
      <c r="C64" s="110" t="s">
        <v>248</v>
      </c>
      <c r="D64" s="99" t="s">
        <v>249</v>
      </c>
      <c r="E64" s="107"/>
      <c r="F64" s="104" t="s">
        <v>129</v>
      </c>
      <c r="G64" s="106">
        <v>10000</v>
      </c>
      <c r="H64" s="92">
        <v>25</v>
      </c>
      <c r="I64" s="92" t="e">
        <f>#REF!*3.04%</f>
        <v>#REF!</v>
      </c>
      <c r="J64" s="92" t="e">
        <f>+#REF!*2.87%</f>
        <v>#REF!</v>
      </c>
      <c r="K64" s="92">
        <v>0</v>
      </c>
      <c r="L64" s="92"/>
      <c r="M64" s="92">
        <v>0</v>
      </c>
      <c r="N64" s="92" t="e">
        <f t="shared" si="0"/>
        <v>#REF!</v>
      </c>
      <c r="O64" s="92" t="e">
        <f>+#REF!-N64</f>
        <v>#REF!</v>
      </c>
      <c r="P64" s="94" t="e">
        <f>#REF!*7.09%</f>
        <v>#REF!</v>
      </c>
      <c r="Q64" s="94" t="e">
        <f>+#REF!*7.1%</f>
        <v>#REF!</v>
      </c>
      <c r="R64" s="94" t="e">
        <f>+#REF!*1.1%</f>
        <v>#REF!</v>
      </c>
      <c r="S64" s="95" t="e">
        <f t="shared" si="1"/>
        <v>#REF!</v>
      </c>
    </row>
    <row r="65" spans="1:19" s="96" customFormat="1" ht="24.75" x14ac:dyDescent="0.4">
      <c r="A65" s="85"/>
      <c r="B65" s="109">
        <v>52</v>
      </c>
      <c r="C65" s="110" t="s">
        <v>250</v>
      </c>
      <c r="D65" s="99" t="s">
        <v>251</v>
      </c>
      <c r="E65" s="107"/>
      <c r="F65" s="104" t="s">
        <v>129</v>
      </c>
      <c r="G65" s="106">
        <v>10000</v>
      </c>
      <c r="H65" s="92">
        <v>25</v>
      </c>
      <c r="I65" s="92" t="e">
        <f>#REF!*3.04%</f>
        <v>#REF!</v>
      </c>
      <c r="J65" s="92" t="e">
        <f>+#REF!*2.87%</f>
        <v>#REF!</v>
      </c>
      <c r="K65" s="92">
        <v>0</v>
      </c>
      <c r="L65" s="92"/>
      <c r="M65" s="92">
        <v>0</v>
      </c>
      <c r="N65" s="92" t="e">
        <f t="shared" si="0"/>
        <v>#REF!</v>
      </c>
      <c r="O65" s="92" t="e">
        <f>+#REF!-N65</f>
        <v>#REF!</v>
      </c>
      <c r="P65" s="94" t="e">
        <f>#REF!*7.09%</f>
        <v>#REF!</v>
      </c>
      <c r="Q65" s="94" t="e">
        <f>+#REF!*7.1%</f>
        <v>#REF!</v>
      </c>
      <c r="R65" s="94" t="e">
        <f>+#REF!*1.1%</f>
        <v>#REF!</v>
      </c>
      <c r="S65" s="95" t="e">
        <f t="shared" si="1"/>
        <v>#REF!</v>
      </c>
    </row>
    <row r="66" spans="1:19" s="96" customFormat="1" ht="24.75" x14ac:dyDescent="0.4">
      <c r="A66" s="85"/>
      <c r="B66" s="109">
        <v>53</v>
      </c>
      <c r="C66" s="110" t="s">
        <v>252</v>
      </c>
      <c r="D66" s="99" t="s">
        <v>253</v>
      </c>
      <c r="E66" s="107"/>
      <c r="F66" s="104" t="s">
        <v>129</v>
      </c>
      <c r="G66" s="106">
        <v>10000</v>
      </c>
      <c r="H66" s="92">
        <v>25</v>
      </c>
      <c r="I66" s="92" t="e">
        <f>#REF!*3.04%</f>
        <v>#REF!</v>
      </c>
      <c r="J66" s="92" t="e">
        <f>+#REF!*2.87%</f>
        <v>#REF!</v>
      </c>
      <c r="K66" s="92">
        <v>0</v>
      </c>
      <c r="L66" s="92"/>
      <c r="M66" s="115">
        <v>0</v>
      </c>
      <c r="N66" s="92" t="e">
        <f t="shared" si="0"/>
        <v>#REF!</v>
      </c>
      <c r="O66" s="92" t="e">
        <f>+#REF!-N66</f>
        <v>#REF!</v>
      </c>
      <c r="P66" s="94" t="e">
        <f>#REF!*7.09%</f>
        <v>#REF!</v>
      </c>
      <c r="Q66" s="94" t="e">
        <f>+#REF!*7.1%</f>
        <v>#REF!</v>
      </c>
      <c r="R66" s="94" t="e">
        <f>+#REF!*1.1%</f>
        <v>#REF!</v>
      </c>
      <c r="S66" s="95" t="e">
        <f t="shared" si="1"/>
        <v>#REF!</v>
      </c>
    </row>
    <row r="67" spans="1:19" s="96" customFormat="1" ht="24.75" x14ac:dyDescent="0.4">
      <c r="A67" s="85"/>
      <c r="B67" s="109">
        <v>54</v>
      </c>
      <c r="C67" s="110" t="s">
        <v>254</v>
      </c>
      <c r="D67" s="99" t="s">
        <v>255</v>
      </c>
      <c r="E67" s="107"/>
      <c r="F67" s="104" t="s">
        <v>53</v>
      </c>
      <c r="G67" s="106">
        <v>15000</v>
      </c>
      <c r="H67" s="92">
        <v>25</v>
      </c>
      <c r="I67" s="92" t="e">
        <f>#REF!*3.04%</f>
        <v>#REF!</v>
      </c>
      <c r="J67" s="92" t="e">
        <f>+#REF!*2.87%</f>
        <v>#REF!</v>
      </c>
      <c r="K67" s="92">
        <v>0</v>
      </c>
      <c r="L67" s="92"/>
      <c r="M67" s="115">
        <v>0</v>
      </c>
      <c r="N67" s="92" t="e">
        <f t="shared" si="0"/>
        <v>#REF!</v>
      </c>
      <c r="O67" s="92" t="e">
        <f>+#REF!-N67</f>
        <v>#REF!</v>
      </c>
      <c r="P67" s="94" t="e">
        <f>#REF!*7.09%</f>
        <v>#REF!</v>
      </c>
      <c r="Q67" s="94" t="e">
        <f>+#REF!*7.1%</f>
        <v>#REF!</v>
      </c>
      <c r="R67" s="94" t="e">
        <f>+#REF!*1.1%</f>
        <v>#REF!</v>
      </c>
      <c r="S67" s="95" t="e">
        <f t="shared" si="1"/>
        <v>#REF!</v>
      </c>
    </row>
    <row r="68" spans="1:19" s="96" customFormat="1" ht="24.75" x14ac:dyDescent="0.4">
      <c r="A68" s="85"/>
      <c r="B68" s="109">
        <v>55</v>
      </c>
      <c r="C68" s="110" t="s">
        <v>256</v>
      </c>
      <c r="D68" s="99" t="s">
        <v>257</v>
      </c>
      <c r="E68" s="107"/>
      <c r="F68" s="104" t="s">
        <v>53</v>
      </c>
      <c r="G68" s="106">
        <v>20000</v>
      </c>
      <c r="H68" s="92">
        <v>25</v>
      </c>
      <c r="I68" s="92" t="e">
        <f>#REF!*3.04%</f>
        <v>#REF!</v>
      </c>
      <c r="J68" s="92" t="e">
        <f>+#REF!*2.87%</f>
        <v>#REF!</v>
      </c>
      <c r="K68" s="92">
        <v>0</v>
      </c>
      <c r="L68" s="92"/>
      <c r="M68" s="115">
        <v>0</v>
      </c>
      <c r="N68" s="92" t="e">
        <f t="shared" si="0"/>
        <v>#REF!</v>
      </c>
      <c r="O68" s="92" t="e">
        <f>+#REF!-N68</f>
        <v>#REF!</v>
      </c>
      <c r="P68" s="94" t="e">
        <f>#REF!*7.09%</f>
        <v>#REF!</v>
      </c>
      <c r="Q68" s="94" t="e">
        <f>+#REF!*7.1%</f>
        <v>#REF!</v>
      </c>
      <c r="R68" s="94" t="e">
        <f>+#REF!*1.1%</f>
        <v>#REF!</v>
      </c>
      <c r="S68" s="95" t="e">
        <f t="shared" si="1"/>
        <v>#REF!</v>
      </c>
    </row>
    <row r="69" spans="1:19" s="96" customFormat="1" ht="24.75" x14ac:dyDescent="0.4">
      <c r="A69" s="85"/>
      <c r="B69" s="109">
        <v>56</v>
      </c>
      <c r="C69" s="116" t="s">
        <v>258</v>
      </c>
      <c r="D69" s="99" t="s">
        <v>259</v>
      </c>
      <c r="E69" s="107"/>
      <c r="F69" s="104" t="s">
        <v>260</v>
      </c>
      <c r="G69" s="106">
        <v>20000</v>
      </c>
      <c r="H69" s="92">
        <v>25</v>
      </c>
      <c r="I69" s="92" t="e">
        <f>#REF!*3.04%</f>
        <v>#REF!</v>
      </c>
      <c r="J69" s="92" t="e">
        <f>+#REF!*2.87%</f>
        <v>#REF!</v>
      </c>
      <c r="K69" s="92">
        <v>0</v>
      </c>
      <c r="L69" s="92"/>
      <c r="M69" s="115">
        <v>0</v>
      </c>
      <c r="N69" s="92" t="e">
        <f t="shared" si="0"/>
        <v>#REF!</v>
      </c>
      <c r="O69" s="92" t="e">
        <f>+#REF!-N69</f>
        <v>#REF!</v>
      </c>
      <c r="P69" s="94" t="e">
        <f>#REF!*7.09%</f>
        <v>#REF!</v>
      </c>
      <c r="Q69" s="94" t="e">
        <f>+#REF!*7.1%</f>
        <v>#REF!</v>
      </c>
      <c r="R69" s="94" t="e">
        <f>+#REF!*1.1%</f>
        <v>#REF!</v>
      </c>
      <c r="S69" s="95" t="e">
        <f t="shared" si="1"/>
        <v>#REF!</v>
      </c>
    </row>
    <row r="70" spans="1:19" s="96" customFormat="1" ht="24.75" x14ac:dyDescent="0.4">
      <c r="A70" s="85"/>
      <c r="B70" s="109">
        <v>57</v>
      </c>
      <c r="C70" s="117" t="s">
        <v>261</v>
      </c>
      <c r="D70" s="99" t="s">
        <v>262</v>
      </c>
      <c r="E70" s="118" t="s">
        <v>178</v>
      </c>
      <c r="F70" s="104" t="s">
        <v>263</v>
      </c>
      <c r="G70" s="106">
        <v>30000</v>
      </c>
      <c r="H70" s="92">
        <v>25</v>
      </c>
      <c r="I70" s="92" t="e">
        <f>#REF!*3.04%</f>
        <v>#REF!</v>
      </c>
      <c r="J70" s="92" t="e">
        <f>+#REF!*2.87%</f>
        <v>#REF!</v>
      </c>
      <c r="K70" s="92">
        <v>0</v>
      </c>
      <c r="L70" s="92"/>
      <c r="M70" s="115">
        <v>0</v>
      </c>
      <c r="N70" s="92" t="e">
        <f t="shared" si="0"/>
        <v>#REF!</v>
      </c>
      <c r="O70" s="92" t="e">
        <f>+#REF!-N70</f>
        <v>#REF!</v>
      </c>
      <c r="P70" s="94" t="e">
        <f>#REF!*7.09%</f>
        <v>#REF!</v>
      </c>
      <c r="Q70" s="94" t="e">
        <f>+#REF!*7.1%</f>
        <v>#REF!</v>
      </c>
      <c r="R70" s="94" t="e">
        <f>+#REF!*1.1%</f>
        <v>#REF!</v>
      </c>
      <c r="S70" s="95" t="e">
        <f t="shared" si="1"/>
        <v>#REF!</v>
      </c>
    </row>
    <row r="71" spans="1:19" s="96" customFormat="1" ht="24.75" x14ac:dyDescent="0.4">
      <c r="A71" s="85"/>
      <c r="B71" s="109">
        <v>58</v>
      </c>
      <c r="C71" s="117" t="s">
        <v>264</v>
      </c>
      <c r="D71" s="99" t="s">
        <v>265</v>
      </c>
      <c r="E71" s="118" t="s">
        <v>199</v>
      </c>
      <c r="F71" s="104" t="s">
        <v>266</v>
      </c>
      <c r="G71" s="106">
        <v>35000</v>
      </c>
      <c r="H71" s="92">
        <v>25</v>
      </c>
      <c r="I71" s="92" t="e">
        <f>#REF!*3.04%</f>
        <v>#REF!</v>
      </c>
      <c r="J71" s="92" t="e">
        <f>+#REF!*2.87%</f>
        <v>#REF!</v>
      </c>
      <c r="K71" s="92">
        <v>0</v>
      </c>
      <c r="L71" s="92"/>
      <c r="M71" s="92">
        <v>0</v>
      </c>
      <c r="N71" s="92" t="e">
        <f t="shared" si="0"/>
        <v>#REF!</v>
      </c>
      <c r="O71" s="92" t="e">
        <f>+#REF!-N71</f>
        <v>#REF!</v>
      </c>
      <c r="P71" s="94" t="e">
        <f>#REF!*7.09%</f>
        <v>#REF!</v>
      </c>
      <c r="Q71" s="94" t="e">
        <f>+#REF!*7.1%</f>
        <v>#REF!</v>
      </c>
      <c r="R71" s="94" t="e">
        <f>+#REF!*1.1%</f>
        <v>#REF!</v>
      </c>
      <c r="S71" s="95" t="e">
        <f t="shared" si="1"/>
        <v>#REF!</v>
      </c>
    </row>
    <row r="72" spans="1:19" s="96" customFormat="1" ht="24.75" x14ac:dyDescent="0.4">
      <c r="A72" s="85"/>
      <c r="B72" s="109">
        <v>59</v>
      </c>
      <c r="C72" s="117" t="s">
        <v>267</v>
      </c>
      <c r="D72" s="99" t="s">
        <v>268</v>
      </c>
      <c r="E72" s="118" t="s">
        <v>199</v>
      </c>
      <c r="F72" s="104" t="s">
        <v>129</v>
      </c>
      <c r="G72" s="106">
        <v>10000</v>
      </c>
      <c r="H72" s="92">
        <v>25</v>
      </c>
      <c r="I72" s="92" t="e">
        <f>#REF!*3.04%</f>
        <v>#REF!</v>
      </c>
      <c r="J72" s="92" t="e">
        <f>+#REF!*2.87%</f>
        <v>#REF!</v>
      </c>
      <c r="K72" s="92">
        <v>0</v>
      </c>
      <c r="L72" s="92"/>
      <c r="M72" s="115">
        <v>0</v>
      </c>
      <c r="N72" s="92" t="e">
        <f t="shared" si="0"/>
        <v>#REF!</v>
      </c>
      <c r="O72" s="92" t="e">
        <f>+#REF!-N72</f>
        <v>#REF!</v>
      </c>
      <c r="P72" s="94" t="e">
        <f>#REF!*7.09%</f>
        <v>#REF!</v>
      </c>
      <c r="Q72" s="94" t="e">
        <f>+#REF!*7.1%</f>
        <v>#REF!</v>
      </c>
      <c r="R72" s="94" t="e">
        <f>+#REF!*1.1%</f>
        <v>#REF!</v>
      </c>
      <c r="S72" s="95" t="e">
        <f t="shared" si="1"/>
        <v>#REF!</v>
      </c>
    </row>
    <row r="73" spans="1:19" s="96" customFormat="1" ht="28.5" x14ac:dyDescent="0.4">
      <c r="A73" s="85"/>
      <c r="B73" s="119">
        <v>60</v>
      </c>
      <c r="C73" s="117" t="s">
        <v>269</v>
      </c>
      <c r="D73" s="99" t="s">
        <v>270</v>
      </c>
      <c r="E73" s="118"/>
      <c r="F73" s="104" t="s">
        <v>129</v>
      </c>
      <c r="G73" s="106">
        <v>10000</v>
      </c>
      <c r="H73" s="92">
        <v>25</v>
      </c>
      <c r="I73" s="92" t="e">
        <f>#REF!*3.04%</f>
        <v>#REF!</v>
      </c>
      <c r="J73" s="92" t="e">
        <f>+#REF!*2.87%</f>
        <v>#REF!</v>
      </c>
      <c r="K73" s="92">
        <v>0</v>
      </c>
      <c r="L73" s="92"/>
      <c r="M73" s="115">
        <v>0</v>
      </c>
      <c r="N73" s="92" t="e">
        <f t="shared" si="0"/>
        <v>#REF!</v>
      </c>
      <c r="O73" s="92" t="e">
        <f>+#REF!-N73</f>
        <v>#REF!</v>
      </c>
      <c r="P73" s="94" t="e">
        <f>#REF!*7.09%</f>
        <v>#REF!</v>
      </c>
      <c r="Q73" s="94" t="e">
        <f>+#REF!*7.1%</f>
        <v>#REF!</v>
      </c>
      <c r="R73" s="94" t="e">
        <f>+#REF!*1.1%</f>
        <v>#REF!</v>
      </c>
      <c r="S73" s="95" t="e">
        <f t="shared" si="1"/>
        <v>#REF!</v>
      </c>
    </row>
    <row r="74" spans="1:19" s="96" customFormat="1" ht="28.5" x14ac:dyDescent="0.4">
      <c r="A74" s="85"/>
      <c r="B74" s="119">
        <v>61</v>
      </c>
      <c r="C74" s="120" t="s">
        <v>271</v>
      </c>
      <c r="D74" s="121" t="s">
        <v>272</v>
      </c>
      <c r="E74" s="122" t="s">
        <v>178</v>
      </c>
      <c r="F74" s="123" t="s">
        <v>53</v>
      </c>
      <c r="G74" s="106">
        <v>16000</v>
      </c>
      <c r="H74" s="92">
        <v>25</v>
      </c>
      <c r="I74" s="92" t="e">
        <f>#REF!*3.04%</f>
        <v>#REF!</v>
      </c>
      <c r="J74" s="92" t="e">
        <f>+#REF!*2.87%</f>
        <v>#REF!</v>
      </c>
      <c r="K74" s="92">
        <v>0</v>
      </c>
      <c r="L74" s="92"/>
      <c r="M74" s="115">
        <v>0</v>
      </c>
      <c r="N74" s="92" t="e">
        <f t="shared" si="0"/>
        <v>#REF!</v>
      </c>
      <c r="O74" s="92" t="e">
        <f>+#REF!-N74</f>
        <v>#REF!</v>
      </c>
      <c r="P74" s="94" t="e">
        <f>#REF!*7.09%</f>
        <v>#REF!</v>
      </c>
      <c r="Q74" s="94" t="e">
        <f>+#REF!*7.1%</f>
        <v>#REF!</v>
      </c>
      <c r="R74" s="94" t="e">
        <f>+#REF!*1.1%</f>
        <v>#REF!</v>
      </c>
      <c r="S74" s="95" t="e">
        <f t="shared" si="1"/>
        <v>#REF!</v>
      </c>
    </row>
    <row r="75" spans="1:19" s="96" customFormat="1" ht="28.5" x14ac:dyDescent="0.4">
      <c r="A75" s="85"/>
      <c r="B75" s="119">
        <v>62</v>
      </c>
      <c r="C75" s="98" t="s">
        <v>273</v>
      </c>
      <c r="D75" s="99" t="s">
        <v>274</v>
      </c>
      <c r="E75" s="107" t="s">
        <v>193</v>
      </c>
      <c r="F75" s="104" t="s">
        <v>153</v>
      </c>
      <c r="G75" s="106">
        <v>20000</v>
      </c>
      <c r="H75" s="92">
        <v>25</v>
      </c>
      <c r="I75" s="92" t="e">
        <f>#REF!*3.04%</f>
        <v>#REF!</v>
      </c>
      <c r="J75" s="92" t="e">
        <f>+#REF!*2.87%</f>
        <v>#REF!</v>
      </c>
      <c r="K75" s="92">
        <v>0</v>
      </c>
      <c r="L75" s="92"/>
      <c r="M75" s="92">
        <v>0</v>
      </c>
      <c r="N75" s="92" t="e">
        <f t="shared" si="0"/>
        <v>#REF!</v>
      </c>
      <c r="O75" s="92" t="e">
        <f>+#REF!-N75</f>
        <v>#REF!</v>
      </c>
      <c r="P75" s="94" t="e">
        <f>#REF!*7.09%</f>
        <v>#REF!</v>
      </c>
      <c r="Q75" s="94" t="e">
        <f>+#REF!*7.1%</f>
        <v>#REF!</v>
      </c>
      <c r="R75" s="94" t="e">
        <f>+#REF!*1.1%</f>
        <v>#REF!</v>
      </c>
      <c r="S75" s="95" t="e">
        <f t="shared" si="1"/>
        <v>#REF!</v>
      </c>
    </row>
    <row r="76" spans="1:19" s="96" customFormat="1" ht="27" customHeight="1" x14ac:dyDescent="0.4">
      <c r="A76" s="85"/>
      <c r="B76" s="119">
        <v>63</v>
      </c>
      <c r="C76" s="110" t="s">
        <v>275</v>
      </c>
      <c r="D76" s="99" t="s">
        <v>276</v>
      </c>
      <c r="E76" s="107"/>
      <c r="F76" s="104" t="s">
        <v>142</v>
      </c>
      <c r="G76" s="106">
        <v>25000</v>
      </c>
      <c r="H76" s="92">
        <v>25</v>
      </c>
      <c r="I76" s="92" t="e">
        <f>#REF!*3.04%</f>
        <v>#REF!</v>
      </c>
      <c r="J76" s="92" t="e">
        <f>+#REF!*2.87%</f>
        <v>#REF!</v>
      </c>
      <c r="K76" s="92">
        <v>0</v>
      </c>
      <c r="L76" s="92"/>
      <c r="M76" s="92">
        <v>0</v>
      </c>
      <c r="N76" s="92" t="e">
        <f t="shared" si="0"/>
        <v>#REF!</v>
      </c>
      <c r="O76" s="92" t="e">
        <f>+#REF!-N76</f>
        <v>#REF!</v>
      </c>
      <c r="P76" s="94" t="e">
        <f>#REF!*7.09%</f>
        <v>#REF!</v>
      </c>
      <c r="Q76" s="94" t="e">
        <f>+#REF!*7.1%</f>
        <v>#REF!</v>
      </c>
      <c r="R76" s="94" t="e">
        <f>+#REF!*1.1%</f>
        <v>#REF!</v>
      </c>
      <c r="S76" s="95" t="e">
        <f t="shared" si="1"/>
        <v>#REF!</v>
      </c>
    </row>
    <row r="77" spans="1:19" s="96" customFormat="1" ht="27" customHeight="1" x14ac:dyDescent="0.4">
      <c r="A77" s="85"/>
      <c r="B77" s="119">
        <v>64</v>
      </c>
      <c r="C77" s="110" t="s">
        <v>277</v>
      </c>
      <c r="D77" s="124"/>
      <c r="E77" s="125"/>
      <c r="F77" s="104" t="s">
        <v>278</v>
      </c>
      <c r="G77" s="92">
        <v>35000</v>
      </c>
      <c r="H77" s="126"/>
      <c r="I77" s="126"/>
      <c r="J77" s="126"/>
      <c r="K77" s="126"/>
      <c r="L77" s="126"/>
      <c r="M77" s="126"/>
      <c r="N77" s="126"/>
      <c r="O77" s="126"/>
      <c r="P77" s="127"/>
      <c r="Q77" s="127"/>
      <c r="R77" s="127"/>
      <c r="S77" s="128"/>
    </row>
    <row r="78" spans="1:19" s="96" customFormat="1" ht="27" customHeight="1" x14ac:dyDescent="0.4">
      <c r="A78" s="85"/>
      <c r="B78" s="119">
        <v>65</v>
      </c>
      <c r="C78" s="110" t="s">
        <v>279</v>
      </c>
      <c r="D78" s="124"/>
      <c r="E78" s="125"/>
      <c r="F78" s="104" t="s">
        <v>278</v>
      </c>
      <c r="G78" s="92">
        <v>25000</v>
      </c>
      <c r="H78" s="126"/>
      <c r="I78" s="126"/>
      <c r="J78" s="126"/>
      <c r="K78" s="126"/>
      <c r="L78" s="126"/>
      <c r="M78" s="126"/>
      <c r="N78" s="126"/>
      <c r="O78" s="126"/>
      <c r="P78" s="127"/>
      <c r="Q78" s="127"/>
      <c r="R78" s="127"/>
      <c r="S78" s="128"/>
    </row>
    <row r="79" spans="1:19" s="96" customFormat="1" ht="27" customHeight="1" thickBot="1" x14ac:dyDescent="0.45">
      <c r="A79" s="85"/>
      <c r="B79" s="119">
        <v>66</v>
      </c>
      <c r="C79" s="110" t="s">
        <v>280</v>
      </c>
      <c r="D79" s="124"/>
      <c r="E79" s="125"/>
      <c r="F79" s="104" t="s">
        <v>281</v>
      </c>
      <c r="G79" s="92">
        <v>35000</v>
      </c>
      <c r="H79" s="126"/>
      <c r="I79" s="126"/>
      <c r="J79" s="126"/>
      <c r="K79" s="126"/>
      <c r="L79" s="126"/>
      <c r="M79" s="126"/>
      <c r="N79" s="126"/>
      <c r="O79" s="126"/>
      <c r="P79" s="127"/>
      <c r="Q79" s="127"/>
      <c r="R79" s="127"/>
      <c r="S79" s="128"/>
    </row>
    <row r="80" spans="1:19" s="96" customFormat="1" ht="29.25" thickBot="1" x14ac:dyDescent="0.45">
      <c r="A80" s="85"/>
      <c r="B80" s="119">
        <v>67</v>
      </c>
      <c r="C80" s="110" t="s">
        <v>282</v>
      </c>
      <c r="D80" s="129"/>
      <c r="E80" s="130"/>
      <c r="F80" s="104" t="s">
        <v>283</v>
      </c>
      <c r="G80" s="92">
        <v>90000</v>
      </c>
      <c r="H80" s="131">
        <f t="shared" ref="H80:S80" si="2">SUM(H14:H76)</f>
        <v>1575</v>
      </c>
      <c r="I80" s="131" t="e">
        <f t="shared" si="2"/>
        <v>#REF!</v>
      </c>
      <c r="J80" s="131" t="e">
        <f t="shared" si="2"/>
        <v>#REF!</v>
      </c>
      <c r="K80" s="131">
        <f t="shared" si="2"/>
        <v>1577.45</v>
      </c>
      <c r="L80" s="131">
        <f t="shared" si="2"/>
        <v>4500</v>
      </c>
      <c r="M80" s="131">
        <f t="shared" si="2"/>
        <v>43013.88</v>
      </c>
      <c r="N80" s="131" t="e">
        <f t="shared" si="2"/>
        <v>#REF!</v>
      </c>
      <c r="O80" s="131" t="e">
        <f t="shared" si="2"/>
        <v>#REF!</v>
      </c>
      <c r="P80" s="131" t="e">
        <f t="shared" si="2"/>
        <v>#REF!</v>
      </c>
      <c r="Q80" s="131" t="e">
        <f t="shared" si="2"/>
        <v>#REF!</v>
      </c>
      <c r="R80" s="131" t="e">
        <f t="shared" si="2"/>
        <v>#REF!</v>
      </c>
      <c r="S80" s="132" t="e">
        <f t="shared" si="2"/>
        <v>#REF!</v>
      </c>
    </row>
    <row r="81" spans="1:19" s="96" customFormat="1" ht="29.25" thickBot="1" x14ac:dyDescent="0.45">
      <c r="A81" s="85"/>
      <c r="B81" s="119">
        <v>68</v>
      </c>
      <c r="C81" s="110" t="s">
        <v>284</v>
      </c>
      <c r="D81" s="53"/>
      <c r="E81" s="53"/>
      <c r="F81" s="104" t="s">
        <v>285</v>
      </c>
      <c r="G81" s="92">
        <v>70000</v>
      </c>
      <c r="H81" s="57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</row>
    <row r="82" spans="1:19" s="96" customFormat="1" ht="25.5" thickBot="1" x14ac:dyDescent="0.45">
      <c r="A82" s="85"/>
      <c r="B82" s="57"/>
      <c r="C82" s="134"/>
      <c r="D82" s="53"/>
      <c r="E82" s="53"/>
      <c r="F82" s="57"/>
      <c r="G82" s="131">
        <f>SUM(G14:G81)</f>
        <v>1958250</v>
      </c>
      <c r="H82" s="57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</row>
    <row r="83" spans="1:19" s="96" customFormat="1" ht="24.75" x14ac:dyDescent="0.4">
      <c r="A83" s="85"/>
      <c r="B83" s="57"/>
      <c r="C83" s="134"/>
      <c r="D83" s="53"/>
      <c r="E83" s="53"/>
      <c r="F83" s="57"/>
      <c r="G83" s="135"/>
      <c r="H83" s="57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</row>
    <row r="84" spans="1:19" s="96" customFormat="1" ht="22.5" customHeight="1" x14ac:dyDescent="0.4">
      <c r="A84" s="85"/>
      <c r="B84" s="57"/>
      <c r="C84" s="134"/>
      <c r="D84" s="53"/>
      <c r="E84" s="53"/>
      <c r="F84" s="57"/>
      <c r="G84" s="135"/>
      <c r="H84" s="57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</row>
    <row r="85" spans="1:19" s="96" customFormat="1" ht="24.75" x14ac:dyDescent="0.4">
      <c r="A85" s="85"/>
      <c r="B85" s="57"/>
      <c r="C85" s="134"/>
      <c r="D85" s="53"/>
      <c r="E85" s="53"/>
      <c r="F85" s="57"/>
      <c r="G85" s="135"/>
      <c r="H85" s="57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</row>
    <row r="86" spans="1:19" ht="21" customHeight="1" x14ac:dyDescent="0.35">
      <c r="A86" s="58"/>
      <c r="B86" s="57"/>
      <c r="C86" s="134"/>
      <c r="D86" s="53"/>
      <c r="E86" s="53"/>
      <c r="F86" s="57"/>
      <c r="G86" s="57"/>
      <c r="H86" s="57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ht="19.5" customHeight="1" x14ac:dyDescent="0.35">
      <c r="A87" s="58"/>
      <c r="B87" s="57"/>
      <c r="C87" s="134"/>
      <c r="D87" s="53"/>
      <c r="E87" s="53"/>
      <c r="F87" s="57"/>
      <c r="G87" s="57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ht="15.75" customHeight="1" x14ac:dyDescent="0.35">
      <c r="A88" s="58"/>
      <c r="B88" s="57"/>
      <c r="C88" s="136"/>
      <c r="D88" s="53"/>
      <c r="E88" s="53"/>
      <c r="F88" s="137"/>
      <c r="G88" s="137"/>
      <c r="H88" s="63"/>
      <c r="I88" s="63"/>
      <c r="J88" s="63"/>
      <c r="K88" s="63"/>
      <c r="L88" s="63"/>
      <c r="M88" s="63"/>
      <c r="N88" s="138"/>
      <c r="O88" s="63"/>
      <c r="P88" s="58"/>
      <c r="Q88" s="58"/>
      <c r="R88" s="58"/>
      <c r="S88" s="58"/>
    </row>
    <row r="89" spans="1:19" ht="31.5" x14ac:dyDescent="0.5">
      <c r="A89" s="58"/>
      <c r="B89" s="57"/>
      <c r="C89" s="139" t="s">
        <v>75</v>
      </c>
      <c r="D89" s="53"/>
      <c r="E89" s="53"/>
      <c r="F89" s="57"/>
      <c r="G89" s="57"/>
      <c r="H89" s="63"/>
      <c r="I89" s="63"/>
      <c r="J89" s="63"/>
      <c r="K89" s="63"/>
      <c r="L89" s="63"/>
      <c r="M89" s="63"/>
      <c r="N89" s="138"/>
      <c r="O89" s="63"/>
      <c r="P89" s="58"/>
      <c r="Q89" s="58"/>
      <c r="R89" s="58"/>
      <c r="S89" s="58"/>
    </row>
    <row r="90" spans="1:19" ht="23.25" x14ac:dyDescent="0.35">
      <c r="A90" s="58"/>
      <c r="B90" s="57"/>
      <c r="C90" s="140" t="s">
        <v>76</v>
      </c>
      <c r="D90" s="141"/>
      <c r="E90" s="53"/>
      <c r="F90" s="57"/>
      <c r="G90" s="57"/>
      <c r="H90" s="63"/>
      <c r="I90" s="63"/>
      <c r="J90" s="63"/>
      <c r="K90" s="63"/>
      <c r="L90" s="63"/>
      <c r="M90" s="63"/>
      <c r="N90" s="138"/>
      <c r="O90" s="63"/>
      <c r="P90" s="58"/>
      <c r="Q90" s="58"/>
      <c r="R90" s="58"/>
      <c r="S90" s="58"/>
    </row>
    <row r="91" spans="1:19" ht="23.25" x14ac:dyDescent="0.35">
      <c r="A91" s="58"/>
      <c r="B91" s="57"/>
      <c r="C91" s="134"/>
      <c r="D91" s="53"/>
      <c r="E91" s="53"/>
      <c r="F91" s="57"/>
      <c r="G91" s="57"/>
      <c r="H91" s="63"/>
      <c r="I91" s="63"/>
      <c r="J91" s="63"/>
      <c r="K91" s="63"/>
      <c r="L91" s="63"/>
      <c r="M91" s="63"/>
      <c r="N91" s="138"/>
      <c r="O91" s="63"/>
      <c r="P91" s="58"/>
      <c r="Q91" s="58"/>
      <c r="R91" s="58"/>
      <c r="S91" s="58"/>
    </row>
    <row r="92" spans="1:19" ht="23.25" hidden="1" x14ac:dyDescent="0.35">
      <c r="A92" s="58"/>
      <c r="B92" s="58"/>
      <c r="C92" s="57"/>
      <c r="D92" s="53"/>
      <c r="E92" s="58"/>
      <c r="F92" s="58"/>
      <c r="G92" s="58"/>
      <c r="H92" s="63"/>
      <c r="I92" s="63"/>
      <c r="J92" s="63"/>
      <c r="K92" s="63"/>
      <c r="L92" s="63"/>
      <c r="M92" s="63"/>
      <c r="N92" s="138"/>
      <c r="O92" s="63"/>
      <c r="P92" s="58"/>
      <c r="Q92" s="58"/>
      <c r="R92" s="58"/>
      <c r="S92" s="58"/>
    </row>
    <row r="93" spans="1:19" ht="23.25" hidden="1" x14ac:dyDescent="0.35">
      <c r="A93" s="58"/>
      <c r="B93" s="58"/>
      <c r="C93" s="57"/>
      <c r="D93" s="53"/>
      <c r="E93" s="58"/>
      <c r="F93" s="58"/>
      <c r="G93" s="57"/>
      <c r="H93" s="63"/>
      <c r="I93" s="63"/>
      <c r="J93" s="63"/>
      <c r="K93" s="63"/>
      <c r="L93" s="63"/>
      <c r="M93" s="63"/>
      <c r="N93" s="138"/>
      <c r="O93" s="63"/>
      <c r="P93" s="58"/>
      <c r="Q93" s="58"/>
      <c r="R93" s="58"/>
      <c r="S93" s="58"/>
    </row>
    <row r="94" spans="1:19" hidden="1" x14ac:dyDescent="0.25"/>
    <row r="95" spans="1:19" hidden="1" x14ac:dyDescent="0.25"/>
    <row r="96" spans="1:19" hidden="1" x14ac:dyDescent="0.25"/>
    <row r="97" spans="1:19" hidden="1" x14ac:dyDescent="0.25"/>
    <row r="98" spans="1:19" ht="23.25" hidden="1" x14ac:dyDescent="0.35">
      <c r="A98" s="142"/>
      <c r="B98" s="143">
        <v>16</v>
      </c>
      <c r="C98" s="144" t="s">
        <v>286</v>
      </c>
      <c r="D98" s="145" t="s">
        <v>114</v>
      </c>
      <c r="E98" s="146" t="s">
        <v>122</v>
      </c>
      <c r="F98" s="143" t="s">
        <v>287</v>
      </c>
      <c r="G98" s="147" t="s">
        <v>288</v>
      </c>
      <c r="H98" s="148">
        <v>25</v>
      </c>
      <c r="I98" s="148" t="e">
        <f>+#REF!*3.04%</f>
        <v>#REF!</v>
      </c>
      <c r="J98" s="148" t="e">
        <f>+#REF!*2.87%</f>
        <v>#REF!</v>
      </c>
      <c r="K98" s="148"/>
      <c r="L98" s="148"/>
      <c r="M98" s="148">
        <v>0</v>
      </c>
      <c r="N98" s="148" t="e">
        <f>+H98+I98+J98+M98</f>
        <v>#REF!</v>
      </c>
      <c r="O98" s="148" t="e">
        <f>+#REF!-N98</f>
        <v>#REF!</v>
      </c>
      <c r="P98" s="149" t="e">
        <f>+#REF!*7.09%</f>
        <v>#REF!</v>
      </c>
      <c r="Q98" s="149" t="e">
        <f>+#REF!*7.1%</f>
        <v>#REF!</v>
      </c>
      <c r="R98" s="149" t="e">
        <f>+#REF!*1.1%</f>
        <v>#REF!</v>
      </c>
      <c r="S98" s="149" t="e">
        <f>+P98+Q98+R98</f>
        <v>#REF!</v>
      </c>
    </row>
    <row r="99" spans="1:19" ht="23.25" hidden="1" x14ac:dyDescent="0.35">
      <c r="A99" s="142"/>
      <c r="B99" s="143">
        <v>17</v>
      </c>
      <c r="D99" s="145" t="s">
        <v>131</v>
      </c>
      <c r="E99" s="146" t="s">
        <v>132</v>
      </c>
      <c r="F99" s="143" t="s">
        <v>287</v>
      </c>
      <c r="G99" s="147" t="s">
        <v>289</v>
      </c>
      <c r="H99" s="148">
        <v>25</v>
      </c>
      <c r="I99" s="148">
        <v>425.6</v>
      </c>
      <c r="J99" s="148">
        <v>401.8</v>
      </c>
      <c r="K99" s="148"/>
      <c r="L99" s="148"/>
      <c r="M99" s="148">
        <v>0</v>
      </c>
      <c r="N99" s="148">
        <v>852.40000000000009</v>
      </c>
      <c r="O99" s="148">
        <v>13147.6</v>
      </c>
      <c r="P99" s="149">
        <v>992.6</v>
      </c>
      <c r="Q99" s="149">
        <v>993.99999999999989</v>
      </c>
      <c r="R99" s="149">
        <v>154.00000000000003</v>
      </c>
      <c r="S99" s="149">
        <v>2140.6</v>
      </c>
    </row>
    <row r="100" spans="1:19" hidden="1" x14ac:dyDescent="0.25"/>
  </sheetData>
  <autoFilter ref="A13:S80" xr:uid="{00000000-0009-0000-0000-000001000000}">
    <filterColumn colId="12">
      <filters>
        <filter val="1,148.32"/>
        <filter val="1,854.00"/>
        <filter val="2,559.67"/>
        <filter val="21,514.44"/>
        <filter val="43,013.88"/>
        <filter val="442.65"/>
        <filter val="9,753.19"/>
      </filters>
    </filterColumn>
  </autoFilter>
  <mergeCells count="4">
    <mergeCell ref="B9:S9"/>
    <mergeCell ref="B10:S10"/>
    <mergeCell ref="I12:N12"/>
    <mergeCell ref="P12:S12"/>
  </mergeCells>
  <conditionalFormatting sqref="D14:D19">
    <cfRule type="duplicateValues" dxfId="155" priority="88"/>
    <cfRule type="duplicateValues" dxfId="154" priority="86"/>
    <cfRule type="duplicateValues" dxfId="153" priority="85"/>
    <cfRule type="duplicateValues" dxfId="152" priority="84"/>
    <cfRule type="duplicateValues" dxfId="151" priority="87"/>
  </conditionalFormatting>
  <conditionalFormatting sqref="D20:D23">
    <cfRule type="duplicateValues" dxfId="150" priority="57"/>
    <cfRule type="duplicateValues" dxfId="149" priority="56"/>
    <cfRule type="duplicateValues" dxfId="148" priority="55"/>
    <cfRule type="duplicateValues" dxfId="147" priority="54"/>
    <cfRule type="duplicateValues" dxfId="146" priority="53"/>
    <cfRule type="duplicateValues" dxfId="145" priority="41"/>
    <cfRule type="duplicateValues" dxfId="144" priority="42"/>
    <cfRule type="duplicateValues" dxfId="143" priority="43"/>
    <cfRule type="duplicateValues" dxfId="142" priority="44"/>
    <cfRule type="duplicateValues" dxfId="141" priority="45"/>
  </conditionalFormatting>
  <conditionalFormatting sqref="D24:D27">
    <cfRule type="duplicateValues" dxfId="140" priority="75"/>
    <cfRule type="duplicateValues" dxfId="139" priority="78"/>
    <cfRule type="duplicateValues" dxfId="138" priority="77"/>
    <cfRule type="duplicateValues" dxfId="137" priority="76"/>
    <cfRule type="duplicateValues" dxfId="136" priority="74"/>
  </conditionalFormatting>
  <conditionalFormatting sqref="D28:D36">
    <cfRule type="duplicateValues" dxfId="135" priority="73"/>
    <cfRule type="duplicateValues" dxfId="134" priority="72"/>
    <cfRule type="duplicateValues" dxfId="133" priority="71"/>
    <cfRule type="duplicateValues" dxfId="132" priority="70"/>
    <cfRule type="duplicateValues" dxfId="131" priority="69"/>
  </conditionalFormatting>
  <conditionalFormatting sqref="D37:D40">
    <cfRule type="duplicateValues" dxfId="130" priority="63"/>
    <cfRule type="duplicateValues" dxfId="129" priority="61"/>
    <cfRule type="duplicateValues" dxfId="128" priority="60"/>
    <cfRule type="duplicateValues" dxfId="127" priority="59"/>
    <cfRule type="duplicateValues" dxfId="126" priority="62"/>
  </conditionalFormatting>
  <conditionalFormatting sqref="D41">
    <cfRule type="duplicateValues" dxfId="125" priority="36"/>
    <cfRule type="duplicateValues" dxfId="124" priority="37"/>
    <cfRule type="duplicateValues" dxfId="123" priority="39"/>
    <cfRule type="duplicateValues" dxfId="122" priority="40"/>
    <cfRule type="duplicateValues" dxfId="121" priority="38"/>
  </conditionalFormatting>
  <conditionalFormatting sqref="D42">
    <cfRule type="duplicateValues" dxfId="120" priority="32"/>
    <cfRule type="duplicateValues" dxfId="119" priority="31"/>
    <cfRule type="duplicateValues" dxfId="118" priority="35"/>
    <cfRule type="duplicateValues" dxfId="117" priority="34"/>
    <cfRule type="duplicateValues" dxfId="116" priority="33"/>
  </conditionalFormatting>
  <conditionalFormatting sqref="D43">
    <cfRule type="duplicateValues" dxfId="115" priority="30"/>
    <cfRule type="duplicateValues" dxfId="114" priority="26"/>
    <cfRule type="duplicateValues" dxfId="113" priority="27"/>
    <cfRule type="duplicateValues" dxfId="112" priority="28"/>
    <cfRule type="duplicateValues" dxfId="111" priority="29"/>
  </conditionalFormatting>
  <conditionalFormatting sqref="D44:D54">
    <cfRule type="duplicateValues" dxfId="110" priority="94"/>
    <cfRule type="duplicateValues" dxfId="109" priority="93"/>
    <cfRule type="duplicateValues" dxfId="108" priority="92"/>
    <cfRule type="duplicateValues" dxfId="107" priority="90"/>
    <cfRule type="duplicateValues" dxfId="106" priority="91"/>
  </conditionalFormatting>
  <conditionalFormatting sqref="D55">
    <cfRule type="duplicateValues" dxfId="105" priority="64"/>
    <cfRule type="duplicateValues" dxfId="104" priority="65"/>
    <cfRule type="duplicateValues" dxfId="103" priority="66"/>
    <cfRule type="duplicateValues" dxfId="102" priority="67"/>
    <cfRule type="duplicateValues" dxfId="101" priority="68"/>
  </conditionalFormatting>
  <conditionalFormatting sqref="D56:D61">
    <cfRule type="duplicateValues" dxfId="100" priority="25"/>
    <cfRule type="duplicateValues" dxfId="99" priority="21"/>
    <cfRule type="duplicateValues" dxfId="98" priority="22"/>
    <cfRule type="duplicateValues" dxfId="97" priority="23"/>
    <cfRule type="duplicateValues" dxfId="96" priority="24"/>
  </conditionalFormatting>
  <conditionalFormatting sqref="D62:D69">
    <cfRule type="duplicateValues" dxfId="95" priority="81"/>
    <cfRule type="duplicateValues" dxfId="94" priority="82"/>
    <cfRule type="duplicateValues" dxfId="93" priority="83"/>
    <cfRule type="duplicateValues" dxfId="92" priority="79"/>
    <cfRule type="duplicateValues" dxfId="91" priority="80"/>
  </conditionalFormatting>
  <conditionalFormatting sqref="D70">
    <cfRule type="duplicateValues" dxfId="90" priority="18"/>
    <cfRule type="duplicateValues" dxfId="89" priority="19"/>
    <cfRule type="duplicateValues" dxfId="88" priority="20"/>
    <cfRule type="duplicateValues" dxfId="87" priority="17"/>
    <cfRule type="duplicateValues" dxfId="86" priority="16"/>
  </conditionalFormatting>
  <conditionalFormatting sqref="D71:D72">
    <cfRule type="duplicateValues" dxfId="85" priority="15"/>
    <cfRule type="duplicateValues" dxfId="84" priority="13"/>
    <cfRule type="duplicateValues" dxfId="83" priority="12"/>
    <cfRule type="duplicateValues" dxfId="82" priority="14"/>
    <cfRule type="duplicateValues" dxfId="81" priority="11"/>
  </conditionalFormatting>
  <conditionalFormatting sqref="D73:D74">
    <cfRule type="duplicateValues" dxfId="80" priority="6"/>
    <cfRule type="duplicateValues" dxfId="79" priority="7"/>
    <cfRule type="duplicateValues" dxfId="78" priority="8"/>
    <cfRule type="duplicateValues" dxfId="77" priority="9"/>
    <cfRule type="duplicateValues" dxfId="76" priority="10"/>
  </conditionalFormatting>
  <conditionalFormatting sqref="D75">
    <cfRule type="duplicateValues" dxfId="75" priority="5"/>
    <cfRule type="duplicateValues" dxfId="74" priority="1"/>
    <cfRule type="duplicateValues" dxfId="73" priority="2"/>
    <cfRule type="duplicateValues" dxfId="72" priority="3"/>
    <cfRule type="duplicateValues" dxfId="71" priority="4"/>
  </conditionalFormatting>
  <conditionalFormatting sqref="D76:D79">
    <cfRule type="duplicateValues" dxfId="70" priority="95"/>
    <cfRule type="duplicateValues" dxfId="69" priority="96"/>
    <cfRule type="duplicateValues" dxfId="68" priority="97"/>
    <cfRule type="duplicateValues" dxfId="67" priority="98"/>
    <cfRule type="duplicateValues" dxfId="66" priority="99"/>
  </conditionalFormatting>
  <conditionalFormatting sqref="D98:D99">
    <cfRule type="duplicateValues" dxfId="65" priority="50"/>
    <cfRule type="duplicateValues" dxfId="64" priority="51"/>
    <cfRule type="duplicateValues" dxfId="63" priority="49"/>
    <cfRule type="duplicateValues" dxfId="62" priority="48"/>
    <cfRule type="duplicateValues" dxfId="61" priority="47"/>
  </conditionalFormatting>
  <conditionalFormatting sqref="E16:E17 E20:E27">
    <cfRule type="duplicateValues" dxfId="60" priority="89"/>
  </conditionalFormatting>
  <conditionalFormatting sqref="E18:E19">
    <cfRule type="duplicateValues" dxfId="59" priority="58"/>
  </conditionalFormatting>
  <conditionalFormatting sqref="E98:E99">
    <cfRule type="duplicateValues" dxfId="58" priority="46"/>
  </conditionalFormatting>
  <conditionalFormatting sqref="G98:G99">
    <cfRule type="duplicateValues" dxfId="57" priority="52"/>
  </conditionalFormatting>
  <printOptions horizontalCentered="1"/>
  <pageMargins left="0" right="0" top="0.75" bottom="0.53" header="0.22" footer="0.31496062992125984"/>
  <pageSetup paperSize="129" scale="72" fitToHeight="0" orientation="landscape" r:id="rId1"/>
  <rowBreaks count="1" manualBreakCount="1">
    <brk id="65" max="1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85"/>
  <sheetViews>
    <sheetView zoomScale="60" zoomScaleNormal="60" zoomScaleSheetLayoutView="40" workbookViewId="0">
      <selection activeCell="B9" sqref="B9:E9"/>
    </sheetView>
  </sheetViews>
  <sheetFormatPr baseColWidth="10" defaultRowHeight="15" x14ac:dyDescent="0.25"/>
  <cols>
    <col min="1" max="1" width="0.28515625" customWidth="1"/>
    <col min="2" max="2" width="14.5703125" customWidth="1"/>
    <col min="3" max="3" width="95.42578125" style="195" customWidth="1"/>
    <col min="4" max="4" width="79" customWidth="1"/>
    <col min="5" max="5" width="33.42578125" bestFit="1" customWidth="1"/>
    <col min="6" max="6" width="3.140625" customWidth="1"/>
  </cols>
  <sheetData>
    <row r="1" spans="1:10" ht="23.25" x14ac:dyDescent="0.35">
      <c r="A1" s="58"/>
      <c r="B1" s="59"/>
      <c r="C1" s="150"/>
      <c r="D1" s="60"/>
      <c r="E1" s="62"/>
      <c r="F1" s="151"/>
      <c r="G1" s="151"/>
      <c r="H1" s="151"/>
      <c r="I1" s="151"/>
      <c r="J1" s="151"/>
    </row>
    <row r="2" spans="1:10" ht="23.25" x14ac:dyDescent="0.35">
      <c r="A2" s="58"/>
      <c r="B2" s="59"/>
      <c r="C2" s="150"/>
      <c r="D2" s="60"/>
      <c r="E2" s="62"/>
      <c r="F2" s="151"/>
      <c r="G2" s="151"/>
      <c r="H2" s="151"/>
      <c r="I2" s="151"/>
      <c r="J2" s="151"/>
    </row>
    <row r="3" spans="1:10" ht="23.25" x14ac:dyDescent="0.35">
      <c r="A3" s="58"/>
      <c r="B3" s="59"/>
      <c r="C3" s="150"/>
      <c r="D3" s="60"/>
      <c r="E3" s="62"/>
      <c r="F3" s="151"/>
      <c r="G3" s="151"/>
      <c r="H3" s="151"/>
      <c r="I3" s="151"/>
      <c r="J3" s="151"/>
    </row>
    <row r="4" spans="1:10" ht="23.25" x14ac:dyDescent="0.35">
      <c r="A4" s="58"/>
      <c r="B4" s="59"/>
      <c r="C4" s="150"/>
      <c r="D4" s="60"/>
      <c r="E4" s="62"/>
      <c r="F4" s="151"/>
      <c r="G4" s="151"/>
      <c r="H4" s="151"/>
      <c r="I4" s="151"/>
      <c r="J4" s="151"/>
    </row>
    <row r="5" spans="1:10" ht="2.25" customHeight="1" x14ac:dyDescent="0.35">
      <c r="A5" s="58"/>
      <c r="B5" s="59"/>
      <c r="C5" s="150"/>
      <c r="D5" s="60"/>
      <c r="E5" s="62"/>
      <c r="F5" s="151"/>
      <c r="G5" s="151"/>
      <c r="H5" s="151"/>
      <c r="I5" s="151"/>
      <c r="J5" s="151"/>
    </row>
    <row r="6" spans="1:10" ht="0.75" customHeight="1" x14ac:dyDescent="0.35">
      <c r="A6" s="58"/>
      <c r="B6" s="59"/>
      <c r="C6" s="150"/>
      <c r="D6" s="60"/>
      <c r="E6" s="62"/>
      <c r="F6" s="151"/>
      <c r="G6" s="151"/>
      <c r="H6" s="151"/>
      <c r="I6" s="151"/>
      <c r="J6" s="151"/>
    </row>
    <row r="7" spans="1:10" ht="75" customHeight="1" x14ac:dyDescent="0.35">
      <c r="A7" s="58"/>
      <c r="B7" s="59"/>
      <c r="C7"/>
      <c r="E7" s="62"/>
      <c r="F7" s="151"/>
      <c r="G7" s="151"/>
      <c r="H7" s="151"/>
      <c r="I7" s="151"/>
      <c r="J7" s="151"/>
    </row>
    <row r="8" spans="1:10" ht="102" customHeight="1" x14ac:dyDescent="0.5">
      <c r="A8" s="58"/>
      <c r="B8" s="426" t="s">
        <v>290</v>
      </c>
      <c r="C8" s="426"/>
      <c r="D8" s="426"/>
      <c r="E8" s="426"/>
      <c r="F8" s="151"/>
      <c r="G8" s="151"/>
      <c r="H8" s="151"/>
      <c r="I8" s="151"/>
      <c r="J8" s="151"/>
    </row>
    <row r="9" spans="1:10" ht="46.5" customHeight="1" x14ac:dyDescent="0.5">
      <c r="A9" s="58"/>
      <c r="B9" s="427" t="s">
        <v>291</v>
      </c>
      <c r="C9" s="427"/>
      <c r="D9" s="427"/>
      <c r="E9" s="427"/>
      <c r="F9" s="151"/>
      <c r="G9" s="151"/>
      <c r="H9" s="151"/>
      <c r="I9" s="151"/>
      <c r="J9" s="151"/>
    </row>
    <row r="10" spans="1:10" ht="18.75" customHeight="1" x14ac:dyDescent="0.35">
      <c r="A10" s="58"/>
      <c r="B10" s="59"/>
      <c r="C10" s="150"/>
      <c r="D10" s="59"/>
      <c r="E10" s="59"/>
      <c r="F10" s="151"/>
      <c r="G10" s="151"/>
      <c r="H10" s="151"/>
      <c r="I10" s="151"/>
      <c r="J10" s="151"/>
    </row>
    <row r="11" spans="1:10" s="67" customFormat="1" ht="83.25" customHeight="1" thickBot="1" x14ac:dyDescent="0.6">
      <c r="A11" s="65"/>
      <c r="B11" s="153"/>
      <c r="C11" s="69" t="s">
        <v>2</v>
      </c>
      <c r="D11" s="154"/>
      <c r="E11" s="154"/>
      <c r="F11" s="155"/>
      <c r="G11" s="155"/>
      <c r="H11" s="155"/>
      <c r="I11" s="155"/>
      <c r="J11" s="155"/>
    </row>
    <row r="12" spans="1:10" s="161" customFormat="1" ht="81" customHeight="1" thickBot="1" x14ac:dyDescent="0.3">
      <c r="A12" s="156"/>
      <c r="B12" s="157" t="s">
        <v>81</v>
      </c>
      <c r="C12" s="157" t="s">
        <v>82</v>
      </c>
      <c r="D12" s="158" t="s">
        <v>85</v>
      </c>
      <c r="E12" s="159" t="s">
        <v>292</v>
      </c>
      <c r="F12" s="160"/>
      <c r="G12" s="160"/>
      <c r="H12" s="160"/>
      <c r="I12" s="160"/>
      <c r="J12" s="160"/>
    </row>
    <row r="13" spans="1:10" s="167" customFormat="1" ht="45" customHeight="1" x14ac:dyDescent="0.25">
      <c r="A13" s="162"/>
      <c r="B13" s="163">
        <v>1</v>
      </c>
      <c r="C13" s="164" t="s">
        <v>293</v>
      </c>
      <c r="D13" s="165" t="s">
        <v>294</v>
      </c>
      <c r="E13" s="22">
        <v>20000</v>
      </c>
      <c r="F13" s="166"/>
      <c r="G13" s="166"/>
      <c r="H13" s="166"/>
      <c r="I13" s="166"/>
      <c r="J13" s="166"/>
    </row>
    <row r="14" spans="1:10" s="167" customFormat="1" ht="45" customHeight="1" x14ac:dyDescent="0.25">
      <c r="A14" s="162"/>
      <c r="B14" s="119">
        <v>2</v>
      </c>
      <c r="C14" s="168" t="s">
        <v>295</v>
      </c>
      <c r="D14" s="169" t="s">
        <v>133</v>
      </c>
      <c r="E14" s="28">
        <v>40000</v>
      </c>
      <c r="F14" s="166"/>
      <c r="G14" s="166"/>
      <c r="H14" s="166"/>
      <c r="I14" s="166"/>
      <c r="J14" s="166"/>
    </row>
    <row r="15" spans="1:10" s="167" customFormat="1" ht="45" customHeight="1" x14ac:dyDescent="0.25">
      <c r="A15" s="170"/>
      <c r="B15" s="119">
        <v>3</v>
      </c>
      <c r="C15" s="171" t="s">
        <v>296</v>
      </c>
      <c r="D15" s="172" t="s">
        <v>297</v>
      </c>
      <c r="E15" s="28">
        <v>35000</v>
      </c>
      <c r="F15" s="166"/>
      <c r="G15" s="166"/>
      <c r="H15" s="166"/>
      <c r="I15" s="166"/>
      <c r="J15" s="166"/>
    </row>
    <row r="16" spans="1:10" s="167" customFormat="1" ht="45" customHeight="1" x14ac:dyDescent="0.25">
      <c r="A16" s="170"/>
      <c r="B16" s="119">
        <v>4</v>
      </c>
      <c r="C16" s="168" t="s">
        <v>298</v>
      </c>
      <c r="D16" s="169" t="s">
        <v>285</v>
      </c>
      <c r="E16" s="28">
        <v>30000</v>
      </c>
      <c r="F16" s="166"/>
      <c r="G16" s="166"/>
      <c r="H16" s="166"/>
      <c r="I16" s="166"/>
      <c r="J16" s="166"/>
    </row>
    <row r="17" spans="1:10" s="167" customFormat="1" ht="45" customHeight="1" x14ac:dyDescent="0.25">
      <c r="A17" s="170"/>
      <c r="B17" s="119">
        <v>5</v>
      </c>
      <c r="C17" s="168" t="s">
        <v>299</v>
      </c>
      <c r="D17" s="169" t="s">
        <v>300</v>
      </c>
      <c r="E17" s="28">
        <v>45000</v>
      </c>
      <c r="F17" s="166"/>
      <c r="G17" s="166"/>
      <c r="H17" s="166"/>
      <c r="I17" s="166"/>
      <c r="J17" s="166"/>
    </row>
    <row r="18" spans="1:10" s="167" customFormat="1" ht="45" customHeight="1" x14ac:dyDescent="0.25">
      <c r="A18" s="170"/>
      <c r="B18" s="119">
        <v>6</v>
      </c>
      <c r="C18" s="168" t="s">
        <v>301</v>
      </c>
      <c r="D18" s="169" t="s">
        <v>161</v>
      </c>
      <c r="E18" s="28">
        <v>10000</v>
      </c>
      <c r="F18" s="166"/>
      <c r="G18" s="166"/>
      <c r="H18" s="166"/>
      <c r="I18" s="166"/>
      <c r="J18" s="166"/>
    </row>
    <row r="19" spans="1:10" s="167" customFormat="1" ht="45" customHeight="1" x14ac:dyDescent="0.25">
      <c r="A19" s="170"/>
      <c r="B19" s="119">
        <v>7</v>
      </c>
      <c r="C19" s="168" t="s">
        <v>302</v>
      </c>
      <c r="D19" s="172" t="s">
        <v>142</v>
      </c>
      <c r="E19" s="173">
        <v>35000</v>
      </c>
      <c r="F19" s="166"/>
      <c r="G19" s="166"/>
      <c r="H19" s="166"/>
      <c r="I19" s="166"/>
      <c r="J19" s="166"/>
    </row>
    <row r="20" spans="1:10" s="167" customFormat="1" ht="45" customHeight="1" x14ac:dyDescent="0.25">
      <c r="A20" s="170"/>
      <c r="B20" s="119">
        <v>8</v>
      </c>
      <c r="C20" s="168" t="s">
        <v>303</v>
      </c>
      <c r="D20" s="172" t="s">
        <v>129</v>
      </c>
      <c r="E20" s="28">
        <v>10000</v>
      </c>
      <c r="F20" s="166"/>
      <c r="G20" s="166"/>
      <c r="H20" s="166"/>
      <c r="I20" s="166"/>
      <c r="J20" s="166"/>
    </row>
    <row r="21" spans="1:10" s="167" customFormat="1" ht="45" customHeight="1" x14ac:dyDescent="0.25">
      <c r="A21" s="170"/>
      <c r="B21" s="119">
        <v>9</v>
      </c>
      <c r="C21" s="168" t="s">
        <v>304</v>
      </c>
      <c r="D21" s="169" t="s">
        <v>142</v>
      </c>
      <c r="E21" s="28">
        <v>35000</v>
      </c>
      <c r="F21" s="166"/>
      <c r="G21" s="166"/>
      <c r="H21" s="166"/>
      <c r="I21" s="166"/>
      <c r="J21" s="166"/>
    </row>
    <row r="22" spans="1:10" s="167" customFormat="1" ht="45" customHeight="1" x14ac:dyDescent="0.25">
      <c r="A22" s="170"/>
      <c r="B22" s="119">
        <v>10</v>
      </c>
      <c r="C22" s="168" t="s">
        <v>305</v>
      </c>
      <c r="D22" s="169" t="s">
        <v>71</v>
      </c>
      <c r="E22" s="28">
        <v>20000</v>
      </c>
      <c r="F22" s="166"/>
      <c r="G22" s="166"/>
      <c r="H22" s="166"/>
      <c r="I22" s="166"/>
      <c r="J22" s="166"/>
    </row>
    <row r="23" spans="1:10" s="167" customFormat="1" ht="45" customHeight="1" x14ac:dyDescent="0.25">
      <c r="A23" s="170"/>
      <c r="B23" s="119">
        <v>11</v>
      </c>
      <c r="C23" s="168" t="s">
        <v>306</v>
      </c>
      <c r="D23" s="169" t="s">
        <v>142</v>
      </c>
      <c r="E23" s="28">
        <v>35000</v>
      </c>
      <c r="F23" s="166"/>
      <c r="G23" s="166"/>
      <c r="H23" s="166"/>
      <c r="I23" s="166"/>
      <c r="J23" s="166"/>
    </row>
    <row r="24" spans="1:10" s="167" customFormat="1" ht="45" customHeight="1" x14ac:dyDescent="0.25">
      <c r="A24" s="170"/>
      <c r="B24" s="119">
        <v>12</v>
      </c>
      <c r="C24" s="168" t="s">
        <v>307</v>
      </c>
      <c r="D24" s="169" t="s">
        <v>308</v>
      </c>
      <c r="E24" s="28">
        <v>20000</v>
      </c>
      <c r="F24" s="166"/>
      <c r="G24" s="166"/>
      <c r="H24" s="166"/>
      <c r="I24" s="166"/>
      <c r="J24" s="166"/>
    </row>
    <row r="25" spans="1:10" s="167" customFormat="1" ht="45" customHeight="1" x14ac:dyDescent="0.25">
      <c r="B25" s="119">
        <v>13</v>
      </c>
      <c r="C25" s="168" t="s">
        <v>309</v>
      </c>
      <c r="D25" s="174" t="s">
        <v>142</v>
      </c>
      <c r="E25" s="28">
        <v>35000</v>
      </c>
      <c r="F25" s="166"/>
      <c r="G25" s="166"/>
      <c r="H25" s="166"/>
      <c r="I25" s="166"/>
      <c r="J25" s="166"/>
    </row>
    <row r="26" spans="1:10" s="167" customFormat="1" ht="45" customHeight="1" x14ac:dyDescent="0.25">
      <c r="B26" s="119">
        <v>14</v>
      </c>
      <c r="C26" s="168" t="s">
        <v>310</v>
      </c>
      <c r="D26" s="172" t="s">
        <v>129</v>
      </c>
      <c r="E26" s="28">
        <v>10000</v>
      </c>
      <c r="F26" s="166"/>
      <c r="G26" s="166"/>
      <c r="H26" s="166"/>
      <c r="I26" s="166"/>
      <c r="J26" s="166"/>
    </row>
    <row r="27" spans="1:10" s="167" customFormat="1" ht="45" customHeight="1" x14ac:dyDescent="0.25">
      <c r="B27" s="119">
        <v>15</v>
      </c>
      <c r="C27" s="168" t="s">
        <v>311</v>
      </c>
      <c r="D27" s="174" t="s">
        <v>312</v>
      </c>
      <c r="E27" s="28">
        <v>50000</v>
      </c>
      <c r="F27" s="166"/>
      <c r="G27" s="166"/>
      <c r="H27" s="166"/>
      <c r="I27" s="166"/>
      <c r="J27" s="166"/>
    </row>
    <row r="28" spans="1:10" s="167" customFormat="1" ht="45" customHeight="1" x14ac:dyDescent="0.25">
      <c r="B28" s="119">
        <v>16</v>
      </c>
      <c r="C28" s="168" t="s">
        <v>313</v>
      </c>
      <c r="D28" s="169" t="s">
        <v>129</v>
      </c>
      <c r="E28" s="28">
        <v>10000</v>
      </c>
      <c r="F28" s="166"/>
      <c r="G28" s="166"/>
      <c r="H28" s="166"/>
      <c r="I28" s="166"/>
      <c r="J28" s="166"/>
    </row>
    <row r="29" spans="1:10" s="167" customFormat="1" ht="45" customHeight="1" x14ac:dyDescent="0.25">
      <c r="B29" s="119">
        <v>17</v>
      </c>
      <c r="C29" s="168" t="s">
        <v>314</v>
      </c>
      <c r="D29" s="174" t="s">
        <v>315</v>
      </c>
      <c r="E29" s="28">
        <v>90000</v>
      </c>
      <c r="F29" s="166"/>
      <c r="G29" s="166"/>
      <c r="H29" s="166"/>
      <c r="I29" s="166"/>
      <c r="J29" s="166"/>
    </row>
    <row r="30" spans="1:10" s="167" customFormat="1" ht="45" customHeight="1" x14ac:dyDescent="0.25">
      <c r="B30" s="119">
        <v>18</v>
      </c>
      <c r="C30" s="168" t="s">
        <v>316</v>
      </c>
      <c r="D30" s="172" t="s">
        <v>142</v>
      </c>
      <c r="E30" s="28">
        <v>35000</v>
      </c>
      <c r="F30" s="166"/>
      <c r="G30" s="166"/>
      <c r="H30" s="166"/>
      <c r="I30" s="166"/>
      <c r="J30" s="166"/>
    </row>
    <row r="31" spans="1:10" s="167" customFormat="1" ht="45" customHeight="1" x14ac:dyDescent="0.25">
      <c r="B31" s="119">
        <v>19</v>
      </c>
      <c r="C31" s="168" t="s">
        <v>317</v>
      </c>
      <c r="D31" s="174" t="s">
        <v>318</v>
      </c>
      <c r="E31" s="28">
        <v>35000</v>
      </c>
      <c r="F31" s="166"/>
      <c r="G31" s="166"/>
      <c r="H31" s="166"/>
      <c r="I31" s="166"/>
      <c r="J31" s="166"/>
    </row>
    <row r="32" spans="1:10" s="167" customFormat="1" ht="45" customHeight="1" x14ac:dyDescent="0.25">
      <c r="A32" s="170"/>
      <c r="B32" s="119">
        <v>20</v>
      </c>
      <c r="C32" s="168" t="s">
        <v>319</v>
      </c>
      <c r="D32" s="169" t="s">
        <v>320</v>
      </c>
      <c r="E32" s="28">
        <v>25000</v>
      </c>
      <c r="F32" s="166"/>
      <c r="G32" s="166"/>
      <c r="H32" s="166"/>
      <c r="I32" s="166"/>
      <c r="J32" s="166"/>
    </row>
    <row r="33" spans="1:10" s="167" customFormat="1" ht="45" customHeight="1" x14ac:dyDescent="0.25">
      <c r="A33" s="170"/>
      <c r="B33" s="119">
        <v>21</v>
      </c>
      <c r="C33" s="168" t="s">
        <v>321</v>
      </c>
      <c r="D33" s="169" t="s">
        <v>53</v>
      </c>
      <c r="E33" s="28">
        <v>20000</v>
      </c>
      <c r="F33" s="166"/>
      <c r="G33" s="166"/>
      <c r="H33" s="166"/>
      <c r="I33" s="166"/>
      <c r="J33" s="166"/>
    </row>
    <row r="34" spans="1:10" s="167" customFormat="1" ht="45" customHeight="1" x14ac:dyDescent="0.25">
      <c r="B34" s="119">
        <v>22</v>
      </c>
      <c r="C34" s="168" t="s">
        <v>322</v>
      </c>
      <c r="D34" s="169" t="s">
        <v>164</v>
      </c>
      <c r="E34" s="28">
        <v>35000</v>
      </c>
      <c r="F34" s="166"/>
      <c r="G34" s="166"/>
      <c r="H34" s="166"/>
      <c r="I34" s="166"/>
      <c r="J34" s="166"/>
    </row>
    <row r="35" spans="1:10" s="167" customFormat="1" ht="45" customHeight="1" x14ac:dyDescent="0.25">
      <c r="B35" s="119">
        <v>23</v>
      </c>
      <c r="C35" s="168" t="s">
        <v>323</v>
      </c>
      <c r="D35" s="169" t="s">
        <v>324</v>
      </c>
      <c r="E35" s="28">
        <v>26250</v>
      </c>
      <c r="F35" s="166"/>
      <c r="G35" s="166"/>
      <c r="H35" s="166"/>
      <c r="I35" s="166"/>
      <c r="J35" s="166"/>
    </row>
    <row r="36" spans="1:10" s="167" customFormat="1" ht="45" customHeight="1" x14ac:dyDescent="0.25">
      <c r="B36" s="119">
        <v>24</v>
      </c>
      <c r="C36" s="168" t="s">
        <v>325</v>
      </c>
      <c r="D36" s="174" t="s">
        <v>61</v>
      </c>
      <c r="E36" s="28">
        <v>60000</v>
      </c>
      <c r="F36" s="166"/>
      <c r="G36" s="166"/>
      <c r="H36" s="166"/>
      <c r="I36" s="166"/>
      <c r="J36" s="166"/>
    </row>
    <row r="37" spans="1:10" s="167" customFormat="1" ht="45" customHeight="1" x14ac:dyDescent="0.25">
      <c r="B37" s="119">
        <v>25</v>
      </c>
      <c r="C37" s="168" t="s">
        <v>326</v>
      </c>
      <c r="D37" s="174" t="s">
        <v>327</v>
      </c>
      <c r="E37" s="28">
        <v>10000</v>
      </c>
      <c r="F37" s="166"/>
      <c r="G37" s="166"/>
      <c r="H37" s="166"/>
      <c r="I37" s="166"/>
      <c r="J37" s="166"/>
    </row>
    <row r="38" spans="1:10" s="167" customFormat="1" ht="45" customHeight="1" x14ac:dyDescent="0.25">
      <c r="B38" s="119">
        <v>26</v>
      </c>
      <c r="C38" s="171" t="s">
        <v>328</v>
      </c>
      <c r="D38" s="172" t="s">
        <v>329</v>
      </c>
      <c r="E38" s="28">
        <v>65000</v>
      </c>
      <c r="F38" s="166"/>
      <c r="G38" s="166"/>
      <c r="H38" s="166"/>
      <c r="I38" s="166"/>
      <c r="J38" s="166"/>
    </row>
    <row r="39" spans="1:10" s="167" customFormat="1" ht="45" customHeight="1" x14ac:dyDescent="0.25">
      <c r="B39" s="119">
        <v>27</v>
      </c>
      <c r="C39" s="171" t="s">
        <v>330</v>
      </c>
      <c r="D39" s="172" t="s">
        <v>71</v>
      </c>
      <c r="E39" s="173">
        <v>23000</v>
      </c>
      <c r="F39" s="166"/>
      <c r="G39" s="166"/>
      <c r="H39" s="166"/>
      <c r="I39" s="166"/>
      <c r="J39" s="166"/>
    </row>
    <row r="40" spans="1:10" s="167" customFormat="1" ht="45" customHeight="1" x14ac:dyDescent="0.25">
      <c r="B40" s="119">
        <v>28</v>
      </c>
      <c r="C40" s="171" t="s">
        <v>331</v>
      </c>
      <c r="D40" s="172" t="s">
        <v>332</v>
      </c>
      <c r="E40" s="173">
        <v>35000</v>
      </c>
      <c r="F40" s="166"/>
      <c r="G40" s="166"/>
      <c r="H40" s="166"/>
      <c r="I40" s="166"/>
      <c r="J40" s="166"/>
    </row>
    <row r="41" spans="1:10" s="167" customFormat="1" ht="45" customHeight="1" x14ac:dyDescent="0.25">
      <c r="B41" s="119">
        <v>29</v>
      </c>
      <c r="C41" s="168" t="s">
        <v>333</v>
      </c>
      <c r="D41" s="169" t="s">
        <v>23</v>
      </c>
      <c r="E41" s="28">
        <v>10000</v>
      </c>
      <c r="F41" s="166"/>
      <c r="G41" s="166"/>
      <c r="H41" s="166"/>
      <c r="I41" s="166"/>
      <c r="J41" s="166"/>
    </row>
    <row r="42" spans="1:10" s="167" customFormat="1" ht="45" customHeight="1" x14ac:dyDescent="0.25">
      <c r="B42" s="119">
        <v>30</v>
      </c>
      <c r="C42" s="168" t="s">
        <v>334</v>
      </c>
      <c r="D42" s="174" t="s">
        <v>335</v>
      </c>
      <c r="E42" s="28">
        <v>60000</v>
      </c>
      <c r="F42" s="166"/>
      <c r="G42" s="166"/>
      <c r="H42" s="166"/>
      <c r="I42" s="166"/>
      <c r="J42" s="166"/>
    </row>
    <row r="43" spans="1:10" s="167" customFormat="1" ht="45" customHeight="1" x14ac:dyDescent="0.25">
      <c r="B43" s="119">
        <v>31</v>
      </c>
      <c r="C43" s="168" t="s">
        <v>336</v>
      </c>
      <c r="D43" s="174" t="s">
        <v>142</v>
      </c>
      <c r="E43" s="28">
        <v>35000</v>
      </c>
      <c r="F43" s="166"/>
      <c r="G43" s="166"/>
      <c r="H43" s="166"/>
      <c r="I43" s="166"/>
      <c r="J43" s="166"/>
    </row>
    <row r="44" spans="1:10" s="167" customFormat="1" ht="45" customHeight="1" x14ac:dyDescent="0.25">
      <c r="B44" s="119">
        <v>32</v>
      </c>
      <c r="C44" s="175" t="s">
        <v>337</v>
      </c>
      <c r="D44" s="174" t="s">
        <v>338</v>
      </c>
      <c r="E44" s="28">
        <v>15000</v>
      </c>
      <c r="F44" s="166"/>
      <c r="G44" s="166"/>
      <c r="H44" s="166"/>
      <c r="I44" s="166"/>
      <c r="J44" s="166"/>
    </row>
    <row r="45" spans="1:10" s="167" customFormat="1" ht="45" customHeight="1" x14ac:dyDescent="0.25">
      <c r="B45" s="119">
        <v>33</v>
      </c>
      <c r="C45" s="175" t="s">
        <v>339</v>
      </c>
      <c r="D45" s="174" t="s">
        <v>129</v>
      </c>
      <c r="E45" s="28">
        <v>10000</v>
      </c>
      <c r="F45" s="166"/>
      <c r="G45" s="166"/>
      <c r="H45" s="166"/>
      <c r="I45" s="166"/>
      <c r="J45" s="166"/>
    </row>
    <row r="46" spans="1:10" s="167" customFormat="1" ht="45" customHeight="1" x14ac:dyDescent="0.25">
      <c r="B46" s="119">
        <v>34</v>
      </c>
      <c r="C46" s="175" t="s">
        <v>340</v>
      </c>
      <c r="D46" s="174" t="s">
        <v>300</v>
      </c>
      <c r="E46" s="28">
        <v>45000</v>
      </c>
      <c r="F46" s="166"/>
      <c r="G46" s="166"/>
      <c r="H46" s="166"/>
      <c r="I46" s="166"/>
      <c r="J46" s="166"/>
    </row>
    <row r="47" spans="1:10" s="167" customFormat="1" ht="45" customHeight="1" x14ac:dyDescent="0.25">
      <c r="B47" s="119">
        <v>35</v>
      </c>
      <c r="C47" s="175" t="s">
        <v>341</v>
      </c>
      <c r="D47" s="174" t="s">
        <v>342</v>
      </c>
      <c r="E47" s="28">
        <v>30000</v>
      </c>
      <c r="F47" s="166"/>
      <c r="G47" s="166"/>
      <c r="H47" s="166"/>
      <c r="I47" s="166"/>
      <c r="J47" s="166"/>
    </row>
    <row r="48" spans="1:10" s="167" customFormat="1" ht="45" customHeight="1" x14ac:dyDescent="0.25">
      <c r="B48" s="119">
        <v>36</v>
      </c>
      <c r="C48" s="175" t="s">
        <v>343</v>
      </c>
      <c r="D48" s="174" t="s">
        <v>344</v>
      </c>
      <c r="E48" s="28">
        <v>45000</v>
      </c>
      <c r="F48" s="166"/>
      <c r="G48" s="166"/>
      <c r="H48" s="166"/>
      <c r="I48" s="166"/>
      <c r="J48" s="166"/>
    </row>
    <row r="49" spans="1:10" s="167" customFormat="1" ht="45" customHeight="1" x14ac:dyDescent="0.25">
      <c r="B49" s="119">
        <v>37</v>
      </c>
      <c r="C49" s="175" t="s">
        <v>345</v>
      </c>
      <c r="D49" s="174" t="s">
        <v>179</v>
      </c>
      <c r="E49" s="28">
        <v>45000</v>
      </c>
      <c r="F49" s="166"/>
      <c r="G49" s="166"/>
      <c r="H49" s="166"/>
      <c r="I49" s="166"/>
      <c r="J49" s="166"/>
    </row>
    <row r="50" spans="1:10" s="167" customFormat="1" ht="45" customHeight="1" x14ac:dyDescent="0.25">
      <c r="B50" s="119">
        <v>38</v>
      </c>
      <c r="C50" s="175" t="s">
        <v>346</v>
      </c>
      <c r="D50" s="174" t="s">
        <v>347</v>
      </c>
      <c r="E50" s="28">
        <v>40000</v>
      </c>
      <c r="F50" s="166"/>
      <c r="G50" s="166"/>
      <c r="H50" s="166"/>
      <c r="I50" s="166"/>
      <c r="J50" s="166"/>
    </row>
    <row r="51" spans="1:10" s="167" customFormat="1" ht="45" customHeight="1" x14ac:dyDescent="0.25">
      <c r="B51" s="119">
        <v>39</v>
      </c>
      <c r="C51" s="175" t="s">
        <v>348</v>
      </c>
      <c r="D51" s="174" t="s">
        <v>53</v>
      </c>
      <c r="E51" s="28">
        <v>15000</v>
      </c>
      <c r="F51" s="166"/>
      <c r="G51" s="166"/>
      <c r="H51" s="166"/>
      <c r="I51" s="166"/>
      <c r="J51" s="166"/>
    </row>
    <row r="52" spans="1:10" s="167" customFormat="1" ht="45" customHeight="1" x14ac:dyDescent="0.25">
      <c r="B52" s="119">
        <v>40</v>
      </c>
      <c r="C52" s="175" t="s">
        <v>349</v>
      </c>
      <c r="D52" s="174" t="s">
        <v>129</v>
      </c>
      <c r="E52" s="28">
        <v>10000</v>
      </c>
      <c r="F52" s="166"/>
      <c r="G52" s="166"/>
      <c r="H52" s="166"/>
      <c r="I52" s="166"/>
      <c r="J52" s="166"/>
    </row>
    <row r="53" spans="1:10" s="167" customFormat="1" ht="45" customHeight="1" x14ac:dyDescent="0.25">
      <c r="B53" s="119">
        <v>41</v>
      </c>
      <c r="C53" s="175" t="s">
        <v>350</v>
      </c>
      <c r="D53" s="174" t="s">
        <v>53</v>
      </c>
      <c r="E53" s="28">
        <v>15000</v>
      </c>
      <c r="G53" s="166"/>
      <c r="H53" s="166"/>
      <c r="I53" s="166"/>
      <c r="J53" s="166"/>
    </row>
    <row r="54" spans="1:10" s="167" customFormat="1" ht="45" customHeight="1" x14ac:dyDescent="0.25">
      <c r="B54" s="119">
        <v>42</v>
      </c>
      <c r="C54" s="175" t="s">
        <v>351</v>
      </c>
      <c r="D54" s="174" t="s">
        <v>129</v>
      </c>
      <c r="E54" s="28">
        <v>10000</v>
      </c>
      <c r="G54" s="166"/>
      <c r="H54" s="166"/>
      <c r="I54" s="166"/>
      <c r="J54" s="166"/>
    </row>
    <row r="55" spans="1:10" s="167" customFormat="1" ht="45" customHeight="1" x14ac:dyDescent="0.25">
      <c r="B55" s="119">
        <v>43</v>
      </c>
      <c r="C55" s="175" t="s">
        <v>352</v>
      </c>
      <c r="D55" s="174" t="s">
        <v>353</v>
      </c>
      <c r="E55" s="28">
        <v>60000</v>
      </c>
      <c r="G55" s="166"/>
      <c r="H55" s="166"/>
      <c r="I55" s="166"/>
      <c r="J55" s="166"/>
    </row>
    <row r="56" spans="1:10" s="167" customFormat="1" ht="45" customHeight="1" x14ac:dyDescent="0.25">
      <c r="B56" s="119">
        <v>44</v>
      </c>
      <c r="C56" s="175" t="s">
        <v>354</v>
      </c>
      <c r="D56" s="174" t="s">
        <v>142</v>
      </c>
      <c r="E56" s="28">
        <v>35000</v>
      </c>
      <c r="G56" s="166"/>
      <c r="H56" s="166"/>
      <c r="I56" s="166"/>
      <c r="J56" s="166"/>
    </row>
    <row r="57" spans="1:10" s="167" customFormat="1" ht="45" customHeight="1" x14ac:dyDescent="0.25">
      <c r="B57" s="119">
        <v>45</v>
      </c>
      <c r="C57" s="175" t="s">
        <v>355</v>
      </c>
      <c r="D57" s="174" t="s">
        <v>356</v>
      </c>
      <c r="E57" s="28">
        <v>15000</v>
      </c>
      <c r="G57" s="166"/>
      <c r="H57" s="166"/>
      <c r="I57" s="166"/>
      <c r="J57" s="166"/>
    </row>
    <row r="58" spans="1:10" s="167" customFormat="1" ht="45" customHeight="1" x14ac:dyDescent="0.25">
      <c r="B58" s="119">
        <v>46</v>
      </c>
      <c r="C58" s="175" t="s">
        <v>357</v>
      </c>
      <c r="D58" s="174" t="s">
        <v>129</v>
      </c>
      <c r="E58" s="176">
        <v>10000</v>
      </c>
      <c r="G58" s="166"/>
      <c r="H58" s="166"/>
      <c r="I58" s="166"/>
      <c r="J58" s="166"/>
    </row>
    <row r="59" spans="1:10" s="167" customFormat="1" ht="45" customHeight="1" x14ac:dyDescent="0.25">
      <c r="A59" s="170"/>
      <c r="B59" s="119">
        <v>47</v>
      </c>
      <c r="C59" s="175" t="s">
        <v>358</v>
      </c>
      <c r="D59" s="174" t="s">
        <v>359</v>
      </c>
      <c r="E59" s="176">
        <v>70000</v>
      </c>
      <c r="G59" s="166"/>
      <c r="H59" s="166"/>
      <c r="I59" s="166"/>
      <c r="J59" s="166"/>
    </row>
    <row r="60" spans="1:10" s="167" customFormat="1" ht="45" customHeight="1" x14ac:dyDescent="0.25">
      <c r="B60" s="119">
        <v>48</v>
      </c>
      <c r="C60" s="175" t="s">
        <v>360</v>
      </c>
      <c r="D60" s="174" t="s">
        <v>361</v>
      </c>
      <c r="E60" s="176">
        <v>40000</v>
      </c>
      <c r="G60" s="166"/>
      <c r="H60" s="166"/>
      <c r="I60" s="166"/>
      <c r="J60" s="166"/>
    </row>
    <row r="61" spans="1:10" s="167" customFormat="1" ht="45" customHeight="1" x14ac:dyDescent="0.25">
      <c r="B61" s="119">
        <v>49</v>
      </c>
      <c r="C61" s="175" t="s">
        <v>362</v>
      </c>
      <c r="D61" s="174" t="s">
        <v>129</v>
      </c>
      <c r="E61" s="28">
        <v>10000</v>
      </c>
      <c r="G61" s="166"/>
      <c r="H61" s="166"/>
      <c r="I61" s="166"/>
      <c r="J61" s="166"/>
    </row>
    <row r="62" spans="1:10" s="167" customFormat="1" ht="45" customHeight="1" x14ac:dyDescent="0.25">
      <c r="B62" s="119">
        <v>50</v>
      </c>
      <c r="C62" s="177" t="s">
        <v>363</v>
      </c>
      <c r="D62" s="178" t="s">
        <v>142</v>
      </c>
      <c r="E62" s="179">
        <v>35000</v>
      </c>
      <c r="G62" s="166"/>
      <c r="H62" s="166"/>
      <c r="I62" s="166"/>
      <c r="J62" s="166"/>
    </row>
    <row r="63" spans="1:10" s="167" customFormat="1" ht="45" customHeight="1" x14ac:dyDescent="0.25">
      <c r="B63" s="119">
        <v>51</v>
      </c>
      <c r="C63" s="177" t="s">
        <v>364</v>
      </c>
      <c r="D63" s="178" t="s">
        <v>53</v>
      </c>
      <c r="E63" s="179">
        <v>15000</v>
      </c>
      <c r="G63" s="166"/>
      <c r="H63" s="166"/>
      <c r="I63" s="166"/>
      <c r="J63" s="166"/>
    </row>
    <row r="64" spans="1:10" s="167" customFormat="1" ht="45" customHeight="1" x14ac:dyDescent="0.25">
      <c r="B64" s="119">
        <v>52</v>
      </c>
      <c r="C64" s="177" t="s">
        <v>365</v>
      </c>
      <c r="D64" s="178" t="s">
        <v>366</v>
      </c>
      <c r="E64" s="179">
        <v>35000</v>
      </c>
      <c r="G64" s="166"/>
      <c r="H64" s="166"/>
      <c r="I64" s="166"/>
      <c r="J64" s="166"/>
    </row>
    <row r="65" spans="1:10" s="167" customFormat="1" ht="45" customHeight="1" x14ac:dyDescent="0.25">
      <c r="B65" s="119">
        <v>53</v>
      </c>
      <c r="C65" s="177" t="s">
        <v>367</v>
      </c>
      <c r="D65" s="178" t="s">
        <v>368</v>
      </c>
      <c r="E65" s="179">
        <v>20000</v>
      </c>
      <c r="F65" s="166"/>
      <c r="G65" s="166"/>
      <c r="H65" s="166"/>
      <c r="I65" s="166"/>
      <c r="J65" s="166"/>
    </row>
    <row r="66" spans="1:10" s="167" customFormat="1" ht="45" customHeight="1" x14ac:dyDescent="0.25">
      <c r="B66" s="119">
        <v>54</v>
      </c>
      <c r="C66" s="177" t="s">
        <v>369</v>
      </c>
      <c r="D66" s="178" t="s">
        <v>23</v>
      </c>
      <c r="E66" s="179">
        <v>15500</v>
      </c>
      <c r="F66" s="166"/>
      <c r="G66" s="166"/>
      <c r="H66" s="166"/>
      <c r="I66" s="166"/>
      <c r="J66" s="166"/>
    </row>
    <row r="67" spans="1:10" s="167" customFormat="1" ht="45" customHeight="1" x14ac:dyDescent="0.25">
      <c r="B67" s="119">
        <v>55</v>
      </c>
      <c r="C67" s="180" t="s">
        <v>370</v>
      </c>
      <c r="D67" s="178" t="s">
        <v>278</v>
      </c>
      <c r="E67" s="179">
        <v>35000</v>
      </c>
      <c r="F67" s="166"/>
      <c r="G67" s="166"/>
      <c r="H67" s="166"/>
      <c r="I67" s="166"/>
      <c r="J67" s="166"/>
    </row>
    <row r="68" spans="1:10" s="183" customFormat="1" ht="45" customHeight="1" x14ac:dyDescent="0.25">
      <c r="A68" s="181"/>
      <c r="B68" s="119">
        <v>56</v>
      </c>
      <c r="C68" s="177" t="s">
        <v>371</v>
      </c>
      <c r="D68" s="178" t="s">
        <v>278</v>
      </c>
      <c r="E68" s="179">
        <v>35000</v>
      </c>
      <c r="F68" s="182"/>
      <c r="G68" s="182"/>
      <c r="H68" s="182"/>
      <c r="I68" s="182"/>
      <c r="J68" s="182"/>
    </row>
    <row r="69" spans="1:10" ht="45" customHeight="1" x14ac:dyDescent="0.35">
      <c r="A69" s="58"/>
      <c r="B69" s="119">
        <v>57</v>
      </c>
      <c r="C69" s="177" t="s">
        <v>372</v>
      </c>
      <c r="D69" s="178" t="s">
        <v>373</v>
      </c>
      <c r="E69" s="179">
        <v>10000</v>
      </c>
    </row>
    <row r="70" spans="1:10" ht="45" customHeight="1" x14ac:dyDescent="0.35">
      <c r="A70" s="58"/>
      <c r="B70" s="119">
        <v>58</v>
      </c>
      <c r="C70" s="177" t="s">
        <v>374</v>
      </c>
      <c r="D70" s="178" t="s">
        <v>327</v>
      </c>
      <c r="E70" s="179">
        <v>15000</v>
      </c>
      <c r="F70" s="57"/>
      <c r="G70" s="57"/>
      <c r="H70" s="57"/>
      <c r="I70" s="57"/>
    </row>
    <row r="71" spans="1:10" ht="45" customHeight="1" x14ac:dyDescent="0.35">
      <c r="A71" s="58"/>
      <c r="B71" s="119">
        <v>59</v>
      </c>
      <c r="C71" s="177" t="s">
        <v>375</v>
      </c>
      <c r="D71" s="178" t="s">
        <v>278</v>
      </c>
      <c r="E71" s="179">
        <v>25000</v>
      </c>
    </row>
    <row r="72" spans="1:10" s="185" customFormat="1" ht="45" customHeight="1" x14ac:dyDescent="0.25">
      <c r="A72" s="184"/>
      <c r="B72" s="119">
        <v>60</v>
      </c>
      <c r="C72" s="177" t="s">
        <v>376</v>
      </c>
      <c r="D72" s="178" t="s">
        <v>278</v>
      </c>
      <c r="E72" s="179">
        <v>25000</v>
      </c>
    </row>
    <row r="73" spans="1:10" ht="45" customHeight="1" x14ac:dyDescent="0.35">
      <c r="A73" s="58"/>
      <c r="B73" s="119">
        <v>61</v>
      </c>
      <c r="C73" s="177" t="s">
        <v>377</v>
      </c>
      <c r="D73" s="178" t="s">
        <v>278</v>
      </c>
      <c r="E73" s="179">
        <v>25000</v>
      </c>
    </row>
    <row r="74" spans="1:10" ht="45" customHeight="1" x14ac:dyDescent="0.45">
      <c r="B74" s="119">
        <v>62</v>
      </c>
      <c r="C74" s="186" t="s">
        <v>378</v>
      </c>
      <c r="D74" s="187" t="s">
        <v>379</v>
      </c>
      <c r="E74" s="188">
        <v>20000</v>
      </c>
    </row>
    <row r="75" spans="1:10" ht="45" customHeight="1" x14ac:dyDescent="0.45">
      <c r="B75" s="119">
        <v>63</v>
      </c>
      <c r="C75" s="186" t="s">
        <v>380</v>
      </c>
      <c r="D75" s="187" t="s">
        <v>368</v>
      </c>
      <c r="E75" s="188">
        <v>20000</v>
      </c>
    </row>
    <row r="76" spans="1:10" ht="45" customHeight="1" x14ac:dyDescent="0.45">
      <c r="B76" s="119">
        <v>64</v>
      </c>
      <c r="C76" s="186" t="s">
        <v>381</v>
      </c>
      <c r="D76" s="187" t="s">
        <v>142</v>
      </c>
      <c r="E76" s="188">
        <v>35000</v>
      </c>
    </row>
    <row r="77" spans="1:10" ht="28.5" x14ac:dyDescent="0.45">
      <c r="B77" s="119">
        <v>65</v>
      </c>
      <c r="C77" s="186" t="s">
        <v>382</v>
      </c>
      <c r="D77" s="187" t="s">
        <v>312</v>
      </c>
      <c r="E77" s="188">
        <v>50000</v>
      </c>
    </row>
    <row r="78" spans="1:10" ht="28.5" x14ac:dyDescent="0.45">
      <c r="B78" s="119">
        <v>66</v>
      </c>
      <c r="C78" s="186" t="s">
        <v>383</v>
      </c>
      <c r="D78" s="187" t="s">
        <v>142</v>
      </c>
      <c r="E78" s="188">
        <v>35000</v>
      </c>
    </row>
    <row r="79" spans="1:10" ht="28.5" x14ac:dyDescent="0.45">
      <c r="B79" s="119">
        <v>67</v>
      </c>
      <c r="C79" s="186" t="s">
        <v>384</v>
      </c>
      <c r="D79" s="187" t="s">
        <v>153</v>
      </c>
      <c r="E79" s="188">
        <v>20000</v>
      </c>
    </row>
    <row r="80" spans="1:10" ht="32.25" thickBot="1" x14ac:dyDescent="0.5">
      <c r="B80" s="119">
        <v>68</v>
      </c>
      <c r="C80" s="186" t="s">
        <v>385</v>
      </c>
      <c r="D80" s="178" t="s">
        <v>53</v>
      </c>
      <c r="E80" s="188">
        <v>25000</v>
      </c>
    </row>
    <row r="81" spans="2:5" ht="32.25" thickBot="1" x14ac:dyDescent="0.3">
      <c r="B81" s="428"/>
      <c r="C81" s="429"/>
      <c r="D81" s="430"/>
      <c r="E81" s="189">
        <f>SUM(E13:E80)</f>
        <v>2019750</v>
      </c>
    </row>
    <row r="82" spans="2:5" ht="36" x14ac:dyDescent="0.35">
      <c r="B82" s="58"/>
      <c r="C82" s="190"/>
      <c r="D82" s="190"/>
      <c r="E82" s="191"/>
    </row>
    <row r="83" spans="2:5" ht="23.25" x14ac:dyDescent="0.35">
      <c r="B83" s="53"/>
      <c r="C83" s="192"/>
      <c r="D83" s="57"/>
      <c r="E83" s="57"/>
    </row>
    <row r="84" spans="2:5" ht="32.25" thickBot="1" x14ac:dyDescent="0.55000000000000004">
      <c r="B84" s="193" t="s">
        <v>386</v>
      </c>
      <c r="C84" s="193"/>
      <c r="D84" s="57"/>
      <c r="E84" s="57"/>
    </row>
    <row r="85" spans="2:5" ht="31.5" x14ac:dyDescent="0.5">
      <c r="B85" s="194" t="s">
        <v>387</v>
      </c>
      <c r="C85" s="194"/>
      <c r="D85" s="185"/>
      <c r="E85" s="185"/>
    </row>
  </sheetData>
  <autoFilter ref="A12:E73" xr:uid="{00000000-0009-0000-0000-000002000000}"/>
  <mergeCells count="3">
    <mergeCell ref="B8:E8"/>
    <mergeCell ref="B9:E9"/>
    <mergeCell ref="B81:D81"/>
  </mergeCells>
  <conditionalFormatting sqref="D26">
    <cfRule type="duplicateValues" dxfId="56" priority="1"/>
  </conditionalFormatting>
  <conditionalFormatting sqref="E26">
    <cfRule type="duplicateValues" dxfId="55" priority="2"/>
  </conditionalFormatting>
  <pageMargins left="0.26" right="0.24" top="0.59" bottom="0.62" header="0.62" footer="0.47"/>
  <pageSetup paperSize="129" scale="77" fitToHeight="0" orientation="landscape" r:id="rId1"/>
  <rowBreaks count="2" manualBreakCount="2">
    <brk id="56" max="16" man="1"/>
    <brk id="74" max="1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96"/>
  <sheetViews>
    <sheetView topLeftCell="A16" zoomScale="60" zoomScaleNormal="60" zoomScaleSheetLayoutView="40" workbookViewId="0">
      <selection activeCell="B9" sqref="B9:E9"/>
    </sheetView>
  </sheetViews>
  <sheetFormatPr baseColWidth="10" defaultRowHeight="15" x14ac:dyDescent="0.25"/>
  <cols>
    <col min="1" max="1" width="5" customWidth="1"/>
    <col min="2" max="2" width="9" customWidth="1"/>
    <col min="3" max="3" width="77.42578125" customWidth="1"/>
    <col min="4" max="4" width="31.28515625" hidden="1" customWidth="1"/>
    <col min="5" max="5" width="71.85546875" customWidth="1"/>
    <col min="6" max="6" width="35.42578125" hidden="1" customWidth="1"/>
    <col min="7" max="7" width="47.28515625" customWidth="1"/>
    <col min="8" max="8" width="7.85546875" customWidth="1"/>
    <col min="9" max="9" width="36.85546875" hidden="1" customWidth="1"/>
    <col min="10" max="11" width="11.42578125" hidden="1" customWidth="1"/>
  </cols>
  <sheetData>
    <row r="1" spans="1:9" ht="23.25" x14ac:dyDescent="0.35">
      <c r="A1" s="59"/>
      <c r="B1" s="59"/>
      <c r="C1" s="60"/>
      <c r="D1" s="61"/>
      <c r="E1" s="60"/>
      <c r="F1" s="60"/>
      <c r="G1" s="62"/>
    </row>
    <row r="2" spans="1:9" ht="23.25" x14ac:dyDescent="0.35">
      <c r="A2" s="59"/>
      <c r="B2" s="59"/>
      <c r="C2" s="60"/>
      <c r="D2" s="61"/>
      <c r="E2" s="60"/>
      <c r="F2" s="60"/>
      <c r="G2" s="62"/>
    </row>
    <row r="3" spans="1:9" ht="23.25" x14ac:dyDescent="0.35">
      <c r="A3" s="59"/>
      <c r="B3" s="59"/>
      <c r="C3" s="60"/>
      <c r="D3" s="61"/>
      <c r="E3" s="60"/>
      <c r="F3" s="60"/>
      <c r="G3" s="62"/>
    </row>
    <row r="4" spans="1:9" ht="23.25" x14ac:dyDescent="0.35">
      <c r="A4" s="59"/>
      <c r="B4" s="59"/>
      <c r="C4" s="60"/>
      <c r="D4" s="61"/>
      <c r="E4" s="60"/>
      <c r="F4" s="60"/>
      <c r="G4" s="62"/>
    </row>
    <row r="5" spans="1:9" ht="23.25" x14ac:dyDescent="0.35">
      <c r="A5" s="59"/>
      <c r="B5" s="59"/>
      <c r="C5" s="60"/>
      <c r="D5" s="61"/>
      <c r="E5" s="60"/>
      <c r="F5" s="60"/>
    </row>
    <row r="6" spans="1:9" ht="23.25" x14ac:dyDescent="0.35">
      <c r="A6" s="59"/>
      <c r="B6" s="59"/>
      <c r="C6" s="60"/>
      <c r="D6" s="61"/>
      <c r="E6" s="60"/>
      <c r="F6" s="60"/>
      <c r="G6" s="62"/>
    </row>
    <row r="7" spans="1:9" ht="23.25" x14ac:dyDescent="0.35">
      <c r="A7" s="59"/>
      <c r="B7" s="59"/>
      <c r="D7" s="61"/>
      <c r="E7" s="60"/>
      <c r="F7" s="60"/>
      <c r="G7" s="62"/>
    </row>
    <row r="8" spans="1:9" ht="23.25" x14ac:dyDescent="0.35">
      <c r="A8" s="59"/>
      <c r="B8" s="59"/>
      <c r="C8" s="60"/>
      <c r="D8" s="61"/>
      <c r="E8" s="60"/>
      <c r="F8" s="60"/>
      <c r="G8" s="62"/>
    </row>
    <row r="9" spans="1:9" ht="23.25" x14ac:dyDescent="0.35">
      <c r="A9" s="59"/>
      <c r="B9" s="59"/>
      <c r="C9" s="60"/>
      <c r="D9" s="61"/>
      <c r="E9" s="60"/>
      <c r="F9" s="60"/>
      <c r="G9" s="62"/>
    </row>
    <row r="10" spans="1:9" ht="36" x14ac:dyDescent="0.55000000000000004">
      <c r="A10" s="59"/>
      <c r="B10" s="431" t="s">
        <v>388</v>
      </c>
      <c r="C10" s="431"/>
      <c r="D10" s="431"/>
      <c r="E10" s="431"/>
      <c r="F10" s="431"/>
      <c r="G10" s="431"/>
    </row>
    <row r="11" spans="1:9" ht="36" x14ac:dyDescent="0.55000000000000004">
      <c r="A11" s="59"/>
      <c r="B11" s="431" t="s">
        <v>389</v>
      </c>
      <c r="C11" s="431"/>
      <c r="D11" s="431"/>
      <c r="E11" s="431"/>
      <c r="F11" s="431"/>
      <c r="G11" s="431"/>
    </row>
    <row r="12" spans="1:9" s="199" customFormat="1" ht="60" customHeight="1" thickBot="1" x14ac:dyDescent="0.6">
      <c r="A12" s="197"/>
      <c r="B12" s="198"/>
      <c r="C12" s="69" t="s">
        <v>2</v>
      </c>
      <c r="D12" s="196"/>
      <c r="E12" s="196"/>
      <c r="F12" s="196"/>
      <c r="G12" s="196"/>
    </row>
    <row r="13" spans="1:9" s="67" customFormat="1" ht="62.25" customHeight="1" thickBot="1" x14ac:dyDescent="0.3">
      <c r="A13" s="65"/>
      <c r="B13" s="200" t="s">
        <v>81</v>
      </c>
      <c r="C13" s="201" t="s">
        <v>82</v>
      </c>
      <c r="D13" s="202" t="s">
        <v>84</v>
      </c>
      <c r="E13" s="201" t="s">
        <v>85</v>
      </c>
      <c r="F13" s="203" t="s">
        <v>390</v>
      </c>
      <c r="G13" s="204" t="s">
        <v>292</v>
      </c>
    </row>
    <row r="14" spans="1:9" s="214" customFormat="1" ht="35.25" customHeight="1" x14ac:dyDescent="0.4">
      <c r="A14" s="205"/>
      <c r="B14" s="206">
        <v>1</v>
      </c>
      <c r="C14" s="207" t="s">
        <v>391</v>
      </c>
      <c r="D14" s="208"/>
      <c r="E14" s="209" t="s">
        <v>392</v>
      </c>
      <c r="F14" s="210" t="s">
        <v>393</v>
      </c>
      <c r="G14" s="211">
        <v>20000</v>
      </c>
      <c r="H14" s="212"/>
      <c r="I14" s="213"/>
    </row>
    <row r="15" spans="1:9" s="214" customFormat="1" ht="35.25" customHeight="1" x14ac:dyDescent="0.4">
      <c r="A15" s="205"/>
      <c r="B15" s="215">
        <v>2</v>
      </c>
      <c r="C15" s="216" t="s">
        <v>394</v>
      </c>
      <c r="D15" s="217" t="s">
        <v>395</v>
      </c>
      <c r="E15" s="218" t="s">
        <v>53</v>
      </c>
      <c r="F15" s="219" t="s">
        <v>396</v>
      </c>
      <c r="G15" s="220">
        <v>20000</v>
      </c>
      <c r="H15" s="212"/>
      <c r="I15" s="213"/>
    </row>
    <row r="16" spans="1:9" s="214" customFormat="1" ht="35.25" customHeight="1" x14ac:dyDescent="0.4">
      <c r="A16" s="205"/>
      <c r="B16" s="215">
        <v>3</v>
      </c>
      <c r="C16" s="216" t="s">
        <v>397</v>
      </c>
      <c r="D16" s="221"/>
      <c r="E16" s="222" t="s">
        <v>61</v>
      </c>
      <c r="F16" s="219"/>
      <c r="G16" s="220">
        <v>60000</v>
      </c>
      <c r="H16" s="212"/>
      <c r="I16" s="213"/>
    </row>
    <row r="17" spans="1:9" s="214" customFormat="1" ht="35.25" customHeight="1" x14ac:dyDescent="0.4">
      <c r="A17" s="205"/>
      <c r="B17" s="215">
        <v>4</v>
      </c>
      <c r="C17" s="216" t="s">
        <v>398</v>
      </c>
      <c r="D17" s="217"/>
      <c r="E17" s="218" t="s">
        <v>129</v>
      </c>
      <c r="F17" s="219" t="s">
        <v>399</v>
      </c>
      <c r="G17" s="220">
        <v>10000</v>
      </c>
      <c r="H17" s="212"/>
      <c r="I17" s="213"/>
    </row>
    <row r="18" spans="1:9" s="214" customFormat="1" ht="35.25" customHeight="1" x14ac:dyDescent="0.4">
      <c r="A18" s="205"/>
      <c r="B18" s="215">
        <v>5</v>
      </c>
      <c r="C18" s="216" t="s">
        <v>400</v>
      </c>
      <c r="D18" s="217"/>
      <c r="E18" s="218" t="s">
        <v>53</v>
      </c>
      <c r="F18" s="223"/>
      <c r="G18" s="224">
        <v>20000</v>
      </c>
      <c r="H18" s="212"/>
      <c r="I18" s="213"/>
    </row>
    <row r="19" spans="1:9" s="214" customFormat="1" ht="35.25" customHeight="1" x14ac:dyDescent="0.4">
      <c r="A19" s="205"/>
      <c r="B19" s="215">
        <v>6</v>
      </c>
      <c r="C19" s="225" t="s">
        <v>401</v>
      </c>
      <c r="D19" s="221" t="s">
        <v>402</v>
      </c>
      <c r="E19" s="222" t="s">
        <v>102</v>
      </c>
      <c r="F19" s="223" t="s">
        <v>403</v>
      </c>
      <c r="G19" s="224">
        <v>45000</v>
      </c>
      <c r="H19" s="212"/>
      <c r="I19" s="213"/>
    </row>
    <row r="20" spans="1:9" s="214" customFormat="1" ht="35.25" customHeight="1" x14ac:dyDescent="0.4">
      <c r="A20" s="205"/>
      <c r="B20" s="215">
        <v>7</v>
      </c>
      <c r="C20" s="216" t="s">
        <v>404</v>
      </c>
      <c r="D20" s="217"/>
      <c r="E20" s="218" t="s">
        <v>179</v>
      </c>
      <c r="F20" s="219" t="s">
        <v>405</v>
      </c>
      <c r="G20" s="220">
        <v>45000</v>
      </c>
      <c r="H20" s="212"/>
      <c r="I20" s="213"/>
    </row>
    <row r="21" spans="1:9" s="214" customFormat="1" ht="35.25" customHeight="1" x14ac:dyDescent="0.4">
      <c r="A21" s="205"/>
      <c r="B21" s="215">
        <v>8</v>
      </c>
      <c r="C21" s="216" t="s">
        <v>406</v>
      </c>
      <c r="D21" s="221"/>
      <c r="E21" s="222" t="s">
        <v>142</v>
      </c>
      <c r="F21" s="219"/>
      <c r="G21" s="220">
        <v>35000</v>
      </c>
      <c r="H21" s="212"/>
      <c r="I21" s="213"/>
    </row>
    <row r="22" spans="1:9" s="214" customFormat="1" ht="35.25" customHeight="1" x14ac:dyDescent="0.4">
      <c r="A22" s="205"/>
      <c r="B22" s="215">
        <v>9</v>
      </c>
      <c r="C22" s="216" t="s">
        <v>407</v>
      </c>
      <c r="D22" s="221" t="s">
        <v>408</v>
      </c>
      <c r="E22" s="222" t="s">
        <v>142</v>
      </c>
      <c r="F22" s="219" t="s">
        <v>409</v>
      </c>
      <c r="G22" s="220">
        <v>35000</v>
      </c>
      <c r="H22" s="212"/>
      <c r="I22" s="213"/>
    </row>
    <row r="23" spans="1:9" s="214" customFormat="1" ht="35.25" customHeight="1" x14ac:dyDescent="0.4">
      <c r="A23" s="205"/>
      <c r="B23" s="215">
        <v>10</v>
      </c>
      <c r="C23" s="216" t="s">
        <v>410</v>
      </c>
      <c r="D23" s="221" t="s">
        <v>411</v>
      </c>
      <c r="E23" s="222" t="s">
        <v>129</v>
      </c>
      <c r="F23" s="219" t="s">
        <v>412</v>
      </c>
      <c r="G23" s="220">
        <v>10000</v>
      </c>
      <c r="H23" s="212"/>
      <c r="I23" s="213"/>
    </row>
    <row r="24" spans="1:9" s="214" customFormat="1" ht="35.25" customHeight="1" x14ac:dyDescent="0.4">
      <c r="A24" s="205"/>
      <c r="B24" s="215">
        <v>11</v>
      </c>
      <c r="C24" s="216" t="s">
        <v>413</v>
      </c>
      <c r="D24" s="217"/>
      <c r="E24" s="218" t="s">
        <v>142</v>
      </c>
      <c r="F24" s="223"/>
      <c r="G24" s="224">
        <v>35000</v>
      </c>
      <c r="H24" s="212"/>
      <c r="I24" s="213"/>
    </row>
    <row r="25" spans="1:9" s="214" customFormat="1" ht="35.25" customHeight="1" x14ac:dyDescent="0.4">
      <c r="A25" s="205"/>
      <c r="B25" s="215">
        <v>12</v>
      </c>
      <c r="C25" s="216" t="s">
        <v>414</v>
      </c>
      <c r="D25" s="221" t="s">
        <v>415</v>
      </c>
      <c r="E25" s="222" t="s">
        <v>142</v>
      </c>
      <c r="F25" s="219" t="s">
        <v>416</v>
      </c>
      <c r="G25" s="220">
        <v>35000</v>
      </c>
      <c r="H25" s="212"/>
      <c r="I25" s="213"/>
    </row>
    <row r="26" spans="1:9" s="214" customFormat="1" ht="35.25" customHeight="1" x14ac:dyDescent="0.4">
      <c r="A26" s="205"/>
      <c r="B26" s="215">
        <v>13</v>
      </c>
      <c r="C26" s="216" t="s">
        <v>417</v>
      </c>
      <c r="D26" s="217"/>
      <c r="E26" s="218" t="s">
        <v>418</v>
      </c>
      <c r="F26" s="223"/>
      <c r="G26" s="224">
        <v>85000</v>
      </c>
      <c r="H26" s="212"/>
      <c r="I26" s="213"/>
    </row>
    <row r="27" spans="1:9" s="214" customFormat="1" ht="35.25" customHeight="1" x14ac:dyDescent="0.4">
      <c r="A27" s="205"/>
      <c r="B27" s="215">
        <v>14</v>
      </c>
      <c r="C27" s="216" t="s">
        <v>419</v>
      </c>
      <c r="D27" s="221" t="s">
        <v>420</v>
      </c>
      <c r="E27" s="222" t="s">
        <v>421</v>
      </c>
      <c r="F27" s="226" t="s">
        <v>422</v>
      </c>
      <c r="G27" s="220">
        <v>35000</v>
      </c>
      <c r="H27" s="212"/>
      <c r="I27" s="213"/>
    </row>
    <row r="28" spans="1:9" s="214" customFormat="1" ht="35.25" customHeight="1" x14ac:dyDescent="0.4">
      <c r="A28" s="205"/>
      <c r="B28" s="215">
        <v>15</v>
      </c>
      <c r="C28" s="216" t="s">
        <v>423</v>
      </c>
      <c r="D28" s="221" t="s">
        <v>424</v>
      </c>
      <c r="E28" s="222" t="s">
        <v>300</v>
      </c>
      <c r="F28" s="226" t="s">
        <v>425</v>
      </c>
      <c r="G28" s="220">
        <v>45000</v>
      </c>
      <c r="H28" s="212"/>
      <c r="I28" s="213"/>
    </row>
    <row r="29" spans="1:9" s="214" customFormat="1" ht="35.25" customHeight="1" x14ac:dyDescent="0.4">
      <c r="A29" s="205"/>
      <c r="B29" s="215">
        <v>16</v>
      </c>
      <c r="C29" s="216" t="s">
        <v>426</v>
      </c>
      <c r="D29" s="221" t="s">
        <v>427</v>
      </c>
      <c r="E29" s="222" t="s">
        <v>23</v>
      </c>
      <c r="F29" s="226" t="s">
        <v>428</v>
      </c>
      <c r="G29" s="220">
        <v>15000</v>
      </c>
      <c r="H29" s="212"/>
      <c r="I29" s="213"/>
    </row>
    <row r="30" spans="1:9" s="214" customFormat="1" ht="35.25" customHeight="1" x14ac:dyDescent="0.4">
      <c r="A30" s="205"/>
      <c r="B30" s="215">
        <v>17</v>
      </c>
      <c r="C30" s="216" t="s">
        <v>429</v>
      </c>
      <c r="D30" s="217"/>
      <c r="E30" s="218" t="s">
        <v>430</v>
      </c>
      <c r="F30" s="223"/>
      <c r="G30" s="224">
        <v>10000</v>
      </c>
      <c r="H30" s="212"/>
      <c r="I30" s="213"/>
    </row>
    <row r="31" spans="1:9" s="214" customFormat="1" ht="35.25" customHeight="1" x14ac:dyDescent="0.4">
      <c r="A31" s="205"/>
      <c r="B31" s="215">
        <v>18</v>
      </c>
      <c r="C31" s="216" t="s">
        <v>431</v>
      </c>
      <c r="D31" s="221" t="s">
        <v>432</v>
      </c>
      <c r="E31" s="222" t="s">
        <v>433</v>
      </c>
      <c r="F31" s="226" t="s">
        <v>434</v>
      </c>
      <c r="G31" s="220">
        <v>15000</v>
      </c>
      <c r="H31" s="212"/>
      <c r="I31" s="213"/>
    </row>
    <row r="32" spans="1:9" s="214" customFormat="1" ht="35.25" customHeight="1" x14ac:dyDescent="0.4">
      <c r="A32" s="205"/>
      <c r="B32" s="215">
        <v>19</v>
      </c>
      <c r="C32" s="216" t="s">
        <v>435</v>
      </c>
      <c r="D32" s="227"/>
      <c r="E32" s="228" t="s">
        <v>436</v>
      </c>
      <c r="F32" s="226"/>
      <c r="G32" s="220">
        <v>20000</v>
      </c>
      <c r="H32" s="212"/>
      <c r="I32" s="213"/>
    </row>
    <row r="33" spans="1:20" s="214" customFormat="1" ht="35.25" customHeight="1" x14ac:dyDescent="0.4">
      <c r="A33" s="205"/>
      <c r="B33" s="215">
        <v>20</v>
      </c>
      <c r="C33" s="216" t="s">
        <v>437</v>
      </c>
      <c r="D33" s="229"/>
      <c r="E33" s="230" t="s">
        <v>438</v>
      </c>
      <c r="F33" s="226" t="s">
        <v>439</v>
      </c>
      <c r="G33" s="220">
        <v>35000</v>
      </c>
      <c r="H33" s="212"/>
      <c r="I33" s="213"/>
    </row>
    <row r="34" spans="1:20" s="214" customFormat="1" ht="35.25" customHeight="1" x14ac:dyDescent="0.4">
      <c r="A34" s="205"/>
      <c r="B34" s="215">
        <v>21</v>
      </c>
      <c r="C34" s="216" t="s">
        <v>440</v>
      </c>
      <c r="D34" s="221" t="s">
        <v>441</v>
      </c>
      <c r="E34" s="222" t="s">
        <v>430</v>
      </c>
      <c r="F34" s="219" t="s">
        <v>442</v>
      </c>
      <c r="G34" s="220">
        <v>10000</v>
      </c>
      <c r="H34" s="212"/>
      <c r="I34" s="213"/>
    </row>
    <row r="35" spans="1:20" s="214" customFormat="1" ht="35.25" customHeight="1" x14ac:dyDescent="0.4">
      <c r="A35" s="205"/>
      <c r="B35" s="215">
        <v>22</v>
      </c>
      <c r="C35" s="216" t="s">
        <v>443</v>
      </c>
      <c r="D35" s="221"/>
      <c r="E35" s="222" t="s">
        <v>175</v>
      </c>
      <c r="F35" s="219"/>
      <c r="G35" s="220">
        <v>25000</v>
      </c>
      <c r="H35" s="212"/>
      <c r="I35" s="213"/>
    </row>
    <row r="36" spans="1:20" s="214" customFormat="1" ht="35.25" customHeight="1" x14ac:dyDescent="0.4">
      <c r="A36" s="205"/>
      <c r="B36" s="215">
        <v>23</v>
      </c>
      <c r="C36" s="216" t="s">
        <v>444</v>
      </c>
      <c r="D36" s="217"/>
      <c r="E36" s="218" t="s">
        <v>445</v>
      </c>
      <c r="F36" s="223"/>
      <c r="G36" s="224">
        <v>20000</v>
      </c>
      <c r="H36" s="212"/>
      <c r="I36" s="213"/>
    </row>
    <row r="37" spans="1:20" s="214" customFormat="1" ht="35.25" customHeight="1" x14ac:dyDescent="0.4">
      <c r="A37" s="205"/>
      <c r="B37" s="215">
        <v>24</v>
      </c>
      <c r="C37" s="216" t="s">
        <v>446</v>
      </c>
      <c r="D37" s="227"/>
      <c r="E37" s="222" t="s">
        <v>129</v>
      </c>
      <c r="F37" s="226"/>
      <c r="G37" s="220">
        <v>10000</v>
      </c>
      <c r="H37" s="212"/>
      <c r="I37" s="213"/>
      <c r="J37" s="231"/>
      <c r="K37" s="231"/>
      <c r="L37" s="232"/>
    </row>
    <row r="38" spans="1:20" s="214" customFormat="1" ht="35.25" customHeight="1" x14ac:dyDescent="0.4">
      <c r="A38" s="205"/>
      <c r="B38" s="215">
        <v>25</v>
      </c>
      <c r="C38" s="216" t="s">
        <v>447</v>
      </c>
      <c r="D38" s="227" t="s">
        <v>448</v>
      </c>
      <c r="E38" s="222" t="s">
        <v>449</v>
      </c>
      <c r="F38" s="226" t="s">
        <v>450</v>
      </c>
      <c r="G38" s="220">
        <v>35000</v>
      </c>
      <c r="H38" s="212"/>
      <c r="I38" s="213"/>
    </row>
    <row r="39" spans="1:20" s="214" customFormat="1" ht="35.25" customHeight="1" x14ac:dyDescent="0.4">
      <c r="A39" s="205"/>
      <c r="B39" s="215">
        <v>26</v>
      </c>
      <c r="C39" s="216" t="s">
        <v>451</v>
      </c>
      <c r="D39" s="229" t="s">
        <v>452</v>
      </c>
      <c r="E39" s="218" t="s">
        <v>109</v>
      </c>
      <c r="F39" s="226" t="s">
        <v>453</v>
      </c>
      <c r="G39" s="220">
        <v>40000</v>
      </c>
      <c r="H39" s="212"/>
      <c r="I39" s="213"/>
    </row>
    <row r="40" spans="1:20" s="214" customFormat="1" ht="35.25" customHeight="1" x14ac:dyDescent="0.4">
      <c r="A40" s="205"/>
      <c r="B40" s="215">
        <v>27</v>
      </c>
      <c r="C40" s="216" t="s">
        <v>454</v>
      </c>
      <c r="D40" s="227"/>
      <c r="E40" s="222" t="s">
        <v>361</v>
      </c>
      <c r="F40" s="226"/>
      <c r="G40" s="220">
        <v>60000</v>
      </c>
      <c r="H40" s="212"/>
      <c r="I40" s="213"/>
    </row>
    <row r="41" spans="1:20" s="214" customFormat="1" ht="35.25" customHeight="1" x14ac:dyDescent="0.4">
      <c r="A41" s="205"/>
      <c r="B41" s="215">
        <v>28</v>
      </c>
      <c r="C41" s="216" t="s">
        <v>455</v>
      </c>
      <c r="D41" s="229" t="s">
        <v>456</v>
      </c>
      <c r="E41" s="218" t="s">
        <v>142</v>
      </c>
      <c r="F41" s="226" t="s">
        <v>457</v>
      </c>
      <c r="G41" s="220">
        <v>35000</v>
      </c>
      <c r="H41" s="212"/>
      <c r="I41" s="213"/>
    </row>
    <row r="42" spans="1:20" s="231" customFormat="1" ht="35.25" customHeight="1" x14ac:dyDescent="0.4">
      <c r="A42" s="205"/>
      <c r="B42" s="215">
        <v>29</v>
      </c>
      <c r="C42" s="216" t="s">
        <v>458</v>
      </c>
      <c r="D42" s="227"/>
      <c r="E42" s="222" t="s">
        <v>179</v>
      </c>
      <c r="F42" s="226"/>
      <c r="G42" s="220">
        <v>45000</v>
      </c>
      <c r="H42" s="212"/>
      <c r="I42" s="213"/>
      <c r="J42" s="214"/>
      <c r="K42" s="214"/>
      <c r="L42" s="214"/>
      <c r="M42" s="232"/>
      <c r="N42" s="232"/>
      <c r="O42" s="232"/>
      <c r="P42" s="232"/>
      <c r="Q42" s="232"/>
      <c r="R42" s="232"/>
      <c r="S42" s="232"/>
      <c r="T42" s="232"/>
    </row>
    <row r="43" spans="1:20" s="231" customFormat="1" ht="35.25" customHeight="1" x14ac:dyDescent="0.4">
      <c r="A43" s="205"/>
      <c r="B43" s="215">
        <v>30</v>
      </c>
      <c r="C43" s="216" t="s">
        <v>459</v>
      </c>
      <c r="D43" s="229"/>
      <c r="E43" s="218" t="s">
        <v>129</v>
      </c>
      <c r="F43" s="233"/>
      <c r="G43" s="224">
        <v>10000</v>
      </c>
      <c r="H43" s="212"/>
      <c r="I43" s="213"/>
      <c r="J43" s="214"/>
      <c r="K43" s="214"/>
      <c r="L43" s="214"/>
      <c r="M43" s="232"/>
      <c r="N43" s="232"/>
      <c r="O43" s="232"/>
      <c r="P43" s="232"/>
      <c r="Q43" s="232"/>
      <c r="R43" s="232"/>
      <c r="S43" s="232"/>
      <c r="T43" s="232"/>
    </row>
    <row r="44" spans="1:20" s="214" customFormat="1" ht="35.25" customHeight="1" x14ac:dyDescent="0.4">
      <c r="A44" s="205"/>
      <c r="B44" s="215">
        <v>31</v>
      </c>
      <c r="C44" s="216" t="s">
        <v>460</v>
      </c>
      <c r="D44" s="234" t="s">
        <v>461</v>
      </c>
      <c r="E44" s="222" t="s">
        <v>462</v>
      </c>
      <c r="F44" s="226" t="s">
        <v>463</v>
      </c>
      <c r="G44" s="220">
        <v>45000</v>
      </c>
      <c r="H44" s="212"/>
      <c r="I44" s="213"/>
    </row>
    <row r="45" spans="1:20" s="214" customFormat="1" ht="35.25" customHeight="1" x14ac:dyDescent="0.4">
      <c r="A45" s="205"/>
      <c r="B45" s="215">
        <v>32</v>
      </c>
      <c r="C45" s="216" t="s">
        <v>464</v>
      </c>
      <c r="D45" s="229"/>
      <c r="E45" s="218" t="s">
        <v>465</v>
      </c>
      <c r="F45" s="226" t="s">
        <v>466</v>
      </c>
      <c r="G45" s="220">
        <v>45000</v>
      </c>
      <c r="H45" s="212"/>
      <c r="I45" s="213"/>
    </row>
    <row r="46" spans="1:20" s="214" customFormat="1" ht="35.25" customHeight="1" x14ac:dyDescent="0.4">
      <c r="A46" s="205"/>
      <c r="B46" s="215">
        <v>33</v>
      </c>
      <c r="C46" s="216" t="s">
        <v>467</v>
      </c>
      <c r="D46" s="229"/>
      <c r="E46" s="218" t="s">
        <v>468</v>
      </c>
      <c r="F46" s="226" t="s">
        <v>469</v>
      </c>
      <c r="G46" s="220">
        <v>35000</v>
      </c>
      <c r="H46" s="212"/>
      <c r="I46" s="213"/>
    </row>
    <row r="47" spans="1:20" s="214" customFormat="1" ht="35.25" customHeight="1" x14ac:dyDescent="0.4">
      <c r="A47" s="205"/>
      <c r="B47" s="215">
        <v>34</v>
      </c>
      <c r="C47" s="216" t="s">
        <v>470</v>
      </c>
      <c r="D47" s="217"/>
      <c r="E47" s="218" t="s">
        <v>142</v>
      </c>
      <c r="F47" s="219" t="s">
        <v>471</v>
      </c>
      <c r="G47" s="220">
        <v>35000</v>
      </c>
      <c r="H47" s="212"/>
      <c r="I47" s="213"/>
    </row>
    <row r="48" spans="1:20" s="214" customFormat="1" ht="35.25" customHeight="1" x14ac:dyDescent="0.4">
      <c r="A48" s="205"/>
      <c r="B48" s="215">
        <v>35</v>
      </c>
      <c r="C48" s="216" t="s">
        <v>472</v>
      </c>
      <c r="D48" s="235"/>
      <c r="E48" s="222" t="s">
        <v>473</v>
      </c>
      <c r="F48" s="219"/>
      <c r="G48" s="220">
        <v>35000</v>
      </c>
      <c r="H48" s="212"/>
      <c r="I48" s="213"/>
    </row>
    <row r="49" spans="1:12" s="214" customFormat="1" ht="35.25" customHeight="1" x14ac:dyDescent="0.4">
      <c r="A49" s="205"/>
      <c r="B49" s="215">
        <v>36</v>
      </c>
      <c r="C49" s="216" t="s">
        <v>474</v>
      </c>
      <c r="D49" s="235"/>
      <c r="E49" s="222" t="s">
        <v>475</v>
      </c>
      <c r="F49" s="219"/>
      <c r="G49" s="220">
        <v>35000</v>
      </c>
      <c r="H49" s="212"/>
      <c r="I49" s="213"/>
    </row>
    <row r="50" spans="1:12" s="214" customFormat="1" ht="35.25" customHeight="1" x14ac:dyDescent="0.4">
      <c r="A50" s="205"/>
      <c r="B50" s="215">
        <v>37</v>
      </c>
      <c r="C50" s="216" t="s">
        <v>476</v>
      </c>
      <c r="D50" s="235"/>
      <c r="E50" s="222" t="s">
        <v>477</v>
      </c>
      <c r="F50" s="219"/>
      <c r="G50" s="220">
        <v>25000</v>
      </c>
      <c r="H50" s="212"/>
      <c r="I50" s="213"/>
    </row>
    <row r="51" spans="1:12" s="214" customFormat="1" ht="35.25" customHeight="1" x14ac:dyDescent="0.4">
      <c r="A51" s="205"/>
      <c r="B51" s="215">
        <v>38</v>
      </c>
      <c r="C51" s="216" t="s">
        <v>478</v>
      </c>
      <c r="D51" s="235"/>
      <c r="E51" s="222" t="s">
        <v>233</v>
      </c>
      <c r="F51" s="219"/>
      <c r="G51" s="220">
        <v>25000</v>
      </c>
      <c r="H51" s="212"/>
      <c r="I51" s="213"/>
    </row>
    <row r="52" spans="1:12" s="214" customFormat="1" ht="35.25" customHeight="1" x14ac:dyDescent="0.4">
      <c r="A52" s="205"/>
      <c r="B52" s="215">
        <v>39</v>
      </c>
      <c r="C52" s="216" t="s">
        <v>479</v>
      </c>
      <c r="D52" s="235"/>
      <c r="E52" s="222" t="s">
        <v>142</v>
      </c>
      <c r="F52" s="219"/>
      <c r="G52" s="220">
        <v>35000</v>
      </c>
      <c r="H52" s="212"/>
      <c r="I52" s="213"/>
    </row>
    <row r="53" spans="1:12" s="214" customFormat="1" ht="35.25" customHeight="1" x14ac:dyDescent="0.4">
      <c r="A53" s="205"/>
      <c r="B53" s="215">
        <v>40</v>
      </c>
      <c r="C53" s="216" t="s">
        <v>480</v>
      </c>
      <c r="D53" s="235"/>
      <c r="E53" s="222" t="s">
        <v>481</v>
      </c>
      <c r="F53" s="219"/>
      <c r="G53" s="220">
        <v>115000</v>
      </c>
      <c r="H53" s="212"/>
      <c r="I53" s="213"/>
    </row>
    <row r="54" spans="1:12" s="214" customFormat="1" ht="35.25" customHeight="1" x14ac:dyDescent="0.4">
      <c r="A54" s="205"/>
      <c r="B54" s="215">
        <v>41</v>
      </c>
      <c r="C54" s="216" t="s">
        <v>482</v>
      </c>
      <c r="D54" s="235"/>
      <c r="E54" s="222" t="s">
        <v>483</v>
      </c>
      <c r="F54" s="219"/>
      <c r="G54" s="220">
        <v>25000</v>
      </c>
      <c r="H54" s="212"/>
      <c r="I54" s="213"/>
    </row>
    <row r="55" spans="1:12" s="214" customFormat="1" ht="35.25" customHeight="1" x14ac:dyDescent="0.4">
      <c r="A55" s="205"/>
      <c r="B55" s="215">
        <v>42</v>
      </c>
      <c r="C55" s="216" t="s">
        <v>484</v>
      </c>
      <c r="D55" s="235"/>
      <c r="E55" s="222" t="s">
        <v>318</v>
      </c>
      <c r="F55" s="219"/>
      <c r="G55" s="220">
        <v>30000</v>
      </c>
      <c r="H55" s="212"/>
      <c r="I55" s="213"/>
      <c r="J55" s="231"/>
      <c r="K55" s="231"/>
      <c r="L55" s="232"/>
    </row>
    <row r="56" spans="1:12" s="214" customFormat="1" ht="35.25" customHeight="1" x14ac:dyDescent="0.4">
      <c r="A56" s="205"/>
      <c r="B56" s="215">
        <v>43</v>
      </c>
      <c r="C56" s="216" t="s">
        <v>485</v>
      </c>
      <c r="D56" s="235"/>
      <c r="E56" s="222" t="s">
        <v>23</v>
      </c>
      <c r="F56" s="219"/>
      <c r="G56" s="220">
        <v>15000</v>
      </c>
      <c r="H56" s="212"/>
      <c r="I56" s="213"/>
      <c r="L56" s="232"/>
    </row>
    <row r="57" spans="1:12" s="214" customFormat="1" ht="35.25" customHeight="1" x14ac:dyDescent="0.4">
      <c r="A57" s="205"/>
      <c r="B57" s="215">
        <v>44</v>
      </c>
      <c r="C57" s="216" t="s">
        <v>486</v>
      </c>
      <c r="D57" s="235"/>
      <c r="E57" s="222" t="s">
        <v>260</v>
      </c>
      <c r="F57" s="219"/>
      <c r="G57" s="220">
        <v>25000</v>
      </c>
      <c r="H57" s="212"/>
      <c r="I57" s="213"/>
      <c r="L57" s="232"/>
    </row>
    <row r="58" spans="1:12" s="214" customFormat="1" ht="35.25" customHeight="1" x14ac:dyDescent="0.4">
      <c r="A58" s="205"/>
      <c r="B58" s="215">
        <v>45</v>
      </c>
      <c r="C58" s="216" t="s">
        <v>487</v>
      </c>
      <c r="D58" s="235"/>
      <c r="E58" s="222" t="s">
        <v>71</v>
      </c>
      <c r="F58" s="219"/>
      <c r="G58" s="220">
        <v>20000</v>
      </c>
      <c r="H58" s="212"/>
      <c r="I58" s="213"/>
      <c r="L58" s="232"/>
    </row>
    <row r="59" spans="1:12" s="214" customFormat="1" ht="35.25" customHeight="1" x14ac:dyDescent="0.4">
      <c r="A59" s="205"/>
      <c r="B59" s="215">
        <v>46</v>
      </c>
      <c r="C59" s="216" t="s">
        <v>488</v>
      </c>
      <c r="D59" s="235"/>
      <c r="E59" s="222" t="s">
        <v>179</v>
      </c>
      <c r="F59" s="219"/>
      <c r="G59" s="220">
        <v>45000</v>
      </c>
      <c r="H59" s="212"/>
      <c r="I59" s="213"/>
      <c r="L59" s="232"/>
    </row>
    <row r="60" spans="1:12" s="214" customFormat="1" ht="35.25" customHeight="1" x14ac:dyDescent="0.4">
      <c r="A60" s="205"/>
      <c r="B60" s="215">
        <v>47</v>
      </c>
      <c r="C60" s="216" t="s">
        <v>489</v>
      </c>
      <c r="D60" s="235"/>
      <c r="E60" s="222" t="s">
        <v>392</v>
      </c>
      <c r="F60" s="219"/>
      <c r="G60" s="220">
        <v>12000</v>
      </c>
      <c r="H60" s="212"/>
      <c r="I60" s="213"/>
      <c r="L60" s="232"/>
    </row>
    <row r="61" spans="1:12" s="214" customFormat="1" ht="35.25" customHeight="1" x14ac:dyDescent="0.4">
      <c r="A61" s="205"/>
      <c r="B61" s="215">
        <v>48</v>
      </c>
      <c r="C61" s="216" t="s">
        <v>490</v>
      </c>
      <c r="D61" s="235"/>
      <c r="E61" s="222" t="s">
        <v>491</v>
      </c>
      <c r="F61" s="219"/>
      <c r="G61" s="220">
        <v>35000</v>
      </c>
      <c r="H61" s="212"/>
      <c r="I61" s="213"/>
      <c r="L61" s="232"/>
    </row>
    <row r="62" spans="1:12" s="214" customFormat="1" ht="35.25" customHeight="1" x14ac:dyDescent="0.4">
      <c r="A62" s="205"/>
      <c r="B62" s="215">
        <v>49</v>
      </c>
      <c r="C62" s="216" t="s">
        <v>492</v>
      </c>
      <c r="D62" s="235"/>
      <c r="E62" s="222" t="s">
        <v>142</v>
      </c>
      <c r="F62" s="219"/>
      <c r="G62" s="220">
        <v>35000</v>
      </c>
      <c r="H62" s="212"/>
      <c r="I62" s="213"/>
      <c r="L62" s="232"/>
    </row>
    <row r="63" spans="1:12" s="214" customFormat="1" ht="35.25" customHeight="1" x14ac:dyDescent="0.4">
      <c r="A63" s="205"/>
      <c r="B63" s="215">
        <v>50</v>
      </c>
      <c r="C63" s="216" t="s">
        <v>493</v>
      </c>
      <c r="D63" s="235"/>
      <c r="E63" s="222" t="s">
        <v>142</v>
      </c>
      <c r="F63" s="219"/>
      <c r="G63" s="236">
        <v>35000</v>
      </c>
      <c r="H63" s="212"/>
      <c r="I63" s="213"/>
      <c r="L63" s="232"/>
    </row>
    <row r="64" spans="1:12" s="214" customFormat="1" ht="35.25" customHeight="1" x14ac:dyDescent="0.4">
      <c r="A64" s="205"/>
      <c r="B64" s="215">
        <v>51</v>
      </c>
      <c r="C64" s="216" t="s">
        <v>494</v>
      </c>
      <c r="D64" s="235"/>
      <c r="E64" s="222" t="s">
        <v>495</v>
      </c>
      <c r="F64" s="219"/>
      <c r="G64" s="220">
        <v>45000</v>
      </c>
      <c r="H64" s="212"/>
      <c r="I64" s="213"/>
      <c r="L64" s="232"/>
    </row>
    <row r="65" spans="1:12" s="214" customFormat="1" ht="35.25" customHeight="1" x14ac:dyDescent="0.4">
      <c r="A65" s="205"/>
      <c r="B65" s="215">
        <v>52</v>
      </c>
      <c r="C65" s="216" t="s">
        <v>496</v>
      </c>
      <c r="D65" s="235"/>
      <c r="E65" s="222" t="s">
        <v>142</v>
      </c>
      <c r="F65" s="219"/>
      <c r="G65" s="236">
        <v>35000</v>
      </c>
      <c r="H65" s="212"/>
      <c r="I65" s="213"/>
      <c r="L65" s="232"/>
    </row>
    <row r="66" spans="1:12" s="214" customFormat="1" ht="35.25" customHeight="1" x14ac:dyDescent="0.4">
      <c r="A66" s="205"/>
      <c r="B66" s="215">
        <v>53</v>
      </c>
      <c r="C66" s="216" t="s">
        <v>497</v>
      </c>
      <c r="D66" s="235"/>
      <c r="E66" s="222" t="s">
        <v>58</v>
      </c>
      <c r="F66" s="219"/>
      <c r="G66" s="236">
        <v>26500</v>
      </c>
      <c r="H66" s="212"/>
      <c r="I66" s="213"/>
      <c r="L66" s="232"/>
    </row>
    <row r="67" spans="1:12" s="214" customFormat="1" ht="35.25" customHeight="1" x14ac:dyDescent="0.4">
      <c r="A67" s="205"/>
      <c r="B67" s="215">
        <v>54</v>
      </c>
      <c r="C67" s="216" t="s">
        <v>498</v>
      </c>
      <c r="D67" s="235"/>
      <c r="E67" s="222" t="s">
        <v>71</v>
      </c>
      <c r="F67" s="219"/>
      <c r="G67" s="236">
        <v>15000</v>
      </c>
      <c r="H67" s="212"/>
      <c r="I67" s="213"/>
      <c r="L67" s="232"/>
    </row>
    <row r="68" spans="1:12" s="214" customFormat="1" ht="35.25" customHeight="1" x14ac:dyDescent="0.4">
      <c r="A68" s="205"/>
      <c r="B68" s="215">
        <v>55</v>
      </c>
      <c r="C68" s="216" t="s">
        <v>499</v>
      </c>
      <c r="D68" s="235"/>
      <c r="E68" s="222" t="s">
        <v>500</v>
      </c>
      <c r="F68" s="219"/>
      <c r="G68" s="236">
        <v>15000</v>
      </c>
      <c r="H68" s="212"/>
      <c r="I68" s="213"/>
      <c r="L68" s="232"/>
    </row>
    <row r="69" spans="1:12" s="214" customFormat="1" ht="35.25" customHeight="1" x14ac:dyDescent="0.4">
      <c r="A69" s="205"/>
      <c r="B69" s="215">
        <v>56</v>
      </c>
      <c r="C69" s="216" t="s">
        <v>501</v>
      </c>
      <c r="D69" s="235"/>
      <c r="E69" s="222" t="s">
        <v>327</v>
      </c>
      <c r="F69" s="219"/>
      <c r="G69" s="236">
        <v>10000</v>
      </c>
      <c r="H69" s="212"/>
      <c r="I69" s="213"/>
      <c r="L69" s="232"/>
    </row>
    <row r="70" spans="1:12" s="214" customFormat="1" ht="35.25" customHeight="1" x14ac:dyDescent="0.4">
      <c r="A70" s="205"/>
      <c r="B70" s="215">
        <v>57</v>
      </c>
      <c r="C70" s="216" t="s">
        <v>502</v>
      </c>
      <c r="D70" s="235"/>
      <c r="E70" s="222" t="s">
        <v>503</v>
      </c>
      <c r="F70" s="219"/>
      <c r="G70" s="236">
        <v>35000</v>
      </c>
      <c r="H70" s="212"/>
      <c r="I70" s="213"/>
      <c r="J70" s="231"/>
      <c r="K70" s="231"/>
      <c r="L70" s="232"/>
    </row>
    <row r="71" spans="1:12" s="214" customFormat="1" ht="35.25" customHeight="1" x14ac:dyDescent="0.4">
      <c r="A71" s="205"/>
      <c r="B71" s="215">
        <v>58</v>
      </c>
      <c r="C71" s="216" t="s">
        <v>504</v>
      </c>
      <c r="D71" s="235"/>
      <c r="E71" s="222" t="s">
        <v>278</v>
      </c>
      <c r="F71" s="219"/>
      <c r="G71" s="236">
        <v>25000</v>
      </c>
      <c r="H71" s="212"/>
      <c r="I71" s="213"/>
      <c r="L71" s="232"/>
    </row>
    <row r="72" spans="1:12" s="214" customFormat="1" ht="35.25" customHeight="1" x14ac:dyDescent="0.4">
      <c r="A72" s="205"/>
      <c r="B72" s="215">
        <v>59</v>
      </c>
      <c r="C72" s="216" t="s">
        <v>505</v>
      </c>
      <c r="D72" s="235"/>
      <c r="E72" s="222" t="s">
        <v>278</v>
      </c>
      <c r="F72" s="219"/>
      <c r="G72" s="236">
        <v>25000</v>
      </c>
      <c r="H72" s="212"/>
      <c r="I72" s="213"/>
      <c r="J72" s="231"/>
      <c r="K72" s="231"/>
      <c r="L72" s="232"/>
    </row>
    <row r="73" spans="1:12" s="214" customFormat="1" ht="35.25" customHeight="1" x14ac:dyDescent="0.4">
      <c r="A73" s="205"/>
      <c r="B73" s="215">
        <v>60</v>
      </c>
      <c r="C73" s="216" t="s">
        <v>506</v>
      </c>
      <c r="D73" s="235"/>
      <c r="E73" s="222" t="s">
        <v>278</v>
      </c>
      <c r="F73" s="219"/>
      <c r="G73" s="236">
        <v>25000</v>
      </c>
      <c r="H73" s="212"/>
      <c r="I73" s="213"/>
    </row>
    <row r="74" spans="1:12" s="214" customFormat="1" ht="35.25" customHeight="1" x14ac:dyDescent="0.4">
      <c r="A74" s="205"/>
      <c r="B74" s="215">
        <v>61</v>
      </c>
      <c r="C74" s="216" t="s">
        <v>507</v>
      </c>
      <c r="D74" s="235" t="s">
        <v>160</v>
      </c>
      <c r="E74" s="222" t="s">
        <v>278</v>
      </c>
      <c r="F74" s="219" t="s">
        <v>508</v>
      </c>
      <c r="G74" s="236">
        <v>25000</v>
      </c>
      <c r="H74" s="212"/>
      <c r="I74" s="213"/>
    </row>
    <row r="75" spans="1:12" s="214" customFormat="1" ht="35.25" customHeight="1" x14ac:dyDescent="0.4">
      <c r="A75" s="205"/>
      <c r="B75" s="215">
        <v>62</v>
      </c>
      <c r="C75" s="216" t="s">
        <v>509</v>
      </c>
      <c r="D75" s="235"/>
      <c r="E75" s="222" t="s">
        <v>23</v>
      </c>
      <c r="F75" s="219"/>
      <c r="G75" s="236">
        <v>15000</v>
      </c>
      <c r="H75" s="212"/>
      <c r="I75" s="213"/>
    </row>
    <row r="76" spans="1:12" s="214" customFormat="1" ht="35.25" customHeight="1" x14ac:dyDescent="0.4">
      <c r="A76" s="205"/>
      <c r="B76" s="215">
        <v>63</v>
      </c>
      <c r="C76" s="216" t="s">
        <v>510</v>
      </c>
      <c r="D76" s="235"/>
      <c r="E76" s="222" t="s">
        <v>368</v>
      </c>
      <c r="F76" s="219"/>
      <c r="G76" s="236">
        <v>20000</v>
      </c>
      <c r="H76" s="212"/>
      <c r="I76" s="213"/>
    </row>
    <row r="77" spans="1:12" s="214" customFormat="1" ht="35.25" customHeight="1" x14ac:dyDescent="0.4">
      <c r="A77" s="205"/>
      <c r="B77" s="215">
        <v>64</v>
      </c>
      <c r="C77" s="216" t="s">
        <v>511</v>
      </c>
      <c r="D77" s="235"/>
      <c r="E77" s="222" t="s">
        <v>312</v>
      </c>
      <c r="F77" s="219"/>
      <c r="G77" s="236">
        <v>45000</v>
      </c>
      <c r="H77" s="212"/>
      <c r="I77" s="213"/>
    </row>
    <row r="78" spans="1:12" s="214" customFormat="1" ht="35.25" customHeight="1" thickBot="1" x14ac:dyDescent="0.45">
      <c r="A78" s="205"/>
      <c r="B78" s="215">
        <v>65</v>
      </c>
      <c r="C78" s="216" t="s">
        <v>512</v>
      </c>
      <c r="D78" s="235"/>
      <c r="E78" s="222" t="s">
        <v>329</v>
      </c>
      <c r="F78" s="219"/>
      <c r="G78" s="236">
        <v>60000</v>
      </c>
      <c r="H78" s="212"/>
      <c r="I78" s="213"/>
    </row>
    <row r="79" spans="1:12" ht="33" customHeight="1" thickBot="1" x14ac:dyDescent="0.45">
      <c r="A79" s="58"/>
      <c r="B79" s="432"/>
      <c r="C79" s="433"/>
      <c r="D79" s="433"/>
      <c r="E79" s="434"/>
      <c r="F79" s="137"/>
      <c r="G79" s="240">
        <f>SUM(G14:G78)</f>
        <v>2048500</v>
      </c>
      <c r="H79" s="241"/>
    </row>
    <row r="80" spans="1:12" ht="33" customHeight="1" x14ac:dyDescent="0.35">
      <c r="A80" s="63"/>
      <c r="B80" s="63"/>
      <c r="C80" s="63"/>
      <c r="D80" s="63"/>
      <c r="E80" s="63"/>
      <c r="F80" s="63"/>
      <c r="G80" s="63"/>
      <c r="H80" s="241"/>
    </row>
    <row r="81" spans="1:8" ht="33" customHeight="1" x14ac:dyDescent="0.35">
      <c r="A81" s="63"/>
      <c r="B81" s="63"/>
      <c r="C81" s="63"/>
      <c r="D81" s="63"/>
      <c r="E81" s="63"/>
      <c r="F81" s="63"/>
      <c r="G81" s="63"/>
      <c r="H81" s="241"/>
    </row>
    <row r="82" spans="1:8" ht="48" customHeight="1" x14ac:dyDescent="0.35">
      <c r="A82" s="58"/>
      <c r="B82" s="57"/>
      <c r="C82" s="57"/>
      <c r="D82" s="53"/>
      <c r="E82" s="242"/>
      <c r="F82" s="242"/>
      <c r="G82" s="63"/>
    </row>
    <row r="83" spans="1:8" ht="24" thickBot="1" x14ac:dyDescent="0.4">
      <c r="A83" s="58"/>
      <c r="B83" s="57"/>
      <c r="C83" s="243"/>
      <c r="F83" s="57"/>
      <c r="G83" s="63"/>
    </row>
    <row r="84" spans="1:8" ht="33.75" x14ac:dyDescent="0.5">
      <c r="A84" s="58"/>
      <c r="B84" s="244"/>
      <c r="C84" s="139" t="s">
        <v>75</v>
      </c>
      <c r="F84" s="57"/>
      <c r="G84" s="63"/>
    </row>
    <row r="85" spans="1:8" ht="23.25" x14ac:dyDescent="0.35">
      <c r="A85" s="58"/>
      <c r="B85" s="50"/>
      <c r="C85" s="140" t="s">
        <v>76</v>
      </c>
      <c r="F85" s="57"/>
      <c r="G85" s="63"/>
    </row>
    <row r="86" spans="1:8" ht="23.25" x14ac:dyDescent="0.35">
      <c r="F86" s="57"/>
      <c r="G86" s="63"/>
    </row>
    <row r="87" spans="1:8" ht="23.25" hidden="1" x14ac:dyDescent="0.35">
      <c r="F87" s="57"/>
      <c r="G87" s="63"/>
    </row>
    <row r="88" spans="1:8" ht="23.25" hidden="1" x14ac:dyDescent="0.35">
      <c r="A88" s="58"/>
      <c r="D88" s="245"/>
      <c r="F88" s="147"/>
    </row>
    <row r="89" spans="1:8" ht="23.25" x14ac:dyDescent="0.35">
      <c r="A89" s="58"/>
      <c r="D89" s="245"/>
      <c r="F89" s="147"/>
    </row>
    <row r="90" spans="1:8" ht="23.25" x14ac:dyDescent="0.35">
      <c r="A90" s="58"/>
      <c r="D90" s="245"/>
      <c r="F90" s="147"/>
    </row>
    <row r="91" spans="1:8" ht="23.25" x14ac:dyDescent="0.35">
      <c r="D91" s="245"/>
      <c r="F91" s="147"/>
    </row>
    <row r="93" spans="1:8" s="214" customFormat="1" ht="25.5" customHeight="1" x14ac:dyDescent="0.4">
      <c r="A93" s="205"/>
      <c r="B93" s="246"/>
      <c r="C93" s="247"/>
      <c r="D93" s="248"/>
      <c r="E93" s="249"/>
      <c r="F93" s="233"/>
      <c r="G93" s="250"/>
    </row>
    <row r="96" spans="1:8" ht="26.25" x14ac:dyDescent="0.4">
      <c r="G96" s="251"/>
    </row>
  </sheetData>
  <autoFilter ref="A13:L85" xr:uid="{00000000-0009-0000-0000-000003000000}">
    <sortState xmlns:xlrd2="http://schemas.microsoft.com/office/spreadsheetml/2017/richdata2" ref="A14:L62">
      <sortCondition ref="A13"/>
    </sortState>
  </autoFilter>
  <mergeCells count="3">
    <mergeCell ref="B10:G10"/>
    <mergeCell ref="B11:G11"/>
    <mergeCell ref="B79:E79"/>
  </mergeCells>
  <conditionalFormatting sqref="D16">
    <cfRule type="duplicateValues" dxfId="54" priority="28"/>
  </conditionalFormatting>
  <conditionalFormatting sqref="D17:D23 F17:F23">
    <cfRule type="duplicateValues" dxfId="53" priority="46"/>
  </conditionalFormatting>
  <conditionalFormatting sqref="D17:D23">
    <cfRule type="duplicateValues" dxfId="52" priority="44"/>
  </conditionalFormatting>
  <conditionalFormatting sqref="D24:D26 F24:F29 F31:F33">
    <cfRule type="duplicateValues" dxfId="51" priority="32"/>
  </conditionalFormatting>
  <conditionalFormatting sqref="D24:D26">
    <cfRule type="duplicateValues" dxfId="50" priority="30"/>
  </conditionalFormatting>
  <conditionalFormatting sqref="D27:D29 D31:D33">
    <cfRule type="duplicateValues" dxfId="49" priority="33"/>
  </conditionalFormatting>
  <conditionalFormatting sqref="D27:D29">
    <cfRule type="duplicateValues" dxfId="48" priority="39"/>
  </conditionalFormatting>
  <conditionalFormatting sqref="D30">
    <cfRule type="duplicateValues" dxfId="47" priority="26"/>
  </conditionalFormatting>
  <conditionalFormatting sqref="D36">
    <cfRule type="duplicateValues" dxfId="46" priority="16"/>
  </conditionalFormatting>
  <conditionalFormatting sqref="D49">
    <cfRule type="duplicateValues" dxfId="45" priority="6"/>
  </conditionalFormatting>
  <conditionalFormatting sqref="D50:D52 F50:F52">
    <cfRule type="duplicateValues" dxfId="44" priority="38"/>
  </conditionalFormatting>
  <conditionalFormatting sqref="D50:D52">
    <cfRule type="duplicateValues" dxfId="43" priority="36"/>
  </conditionalFormatting>
  <conditionalFormatting sqref="D53:D73 F53:F73">
    <cfRule type="duplicateValues" dxfId="42" priority="49"/>
  </conditionalFormatting>
  <conditionalFormatting sqref="D53:D73">
    <cfRule type="duplicateValues" dxfId="41" priority="47"/>
  </conditionalFormatting>
  <conditionalFormatting sqref="D74:D75 F74:F75">
    <cfRule type="duplicateValues" dxfId="40" priority="4"/>
  </conditionalFormatting>
  <conditionalFormatting sqref="D74:D75">
    <cfRule type="duplicateValues" dxfId="39" priority="2"/>
  </conditionalFormatting>
  <conditionalFormatting sqref="D76 F76">
    <cfRule type="duplicateValues" dxfId="38" priority="42"/>
  </conditionalFormatting>
  <conditionalFormatting sqref="D76">
    <cfRule type="duplicateValues" dxfId="37" priority="40"/>
  </conditionalFormatting>
  <conditionalFormatting sqref="D77:D78 F77:F78">
    <cfRule type="duplicateValues" dxfId="36" priority="53"/>
  </conditionalFormatting>
  <conditionalFormatting sqref="D77:D78">
    <cfRule type="duplicateValues" dxfId="35" priority="54"/>
  </conditionalFormatting>
  <conditionalFormatting sqref="D90">
    <cfRule type="duplicateValues" dxfId="34" priority="9"/>
  </conditionalFormatting>
  <conditionalFormatting sqref="D91 F91">
    <cfRule type="duplicateValues" dxfId="33" priority="52"/>
  </conditionalFormatting>
  <conditionalFormatting sqref="D91">
    <cfRule type="duplicateValues" dxfId="32" priority="50"/>
  </conditionalFormatting>
  <conditionalFormatting sqref="F15">
    <cfRule type="duplicateValues" dxfId="31" priority="29"/>
  </conditionalFormatting>
  <conditionalFormatting sqref="F16">
    <cfRule type="duplicateValues" dxfId="30" priority="27"/>
  </conditionalFormatting>
  <conditionalFormatting sqref="F17:F23">
    <cfRule type="duplicateValues" dxfId="29" priority="45"/>
  </conditionalFormatting>
  <conditionalFormatting sqref="F24:F29 F31:F33">
    <cfRule type="duplicateValues" dxfId="28" priority="31"/>
  </conditionalFormatting>
  <conditionalFormatting sqref="F30">
    <cfRule type="duplicateValues" dxfId="27" priority="25"/>
    <cfRule type="duplicateValues" dxfId="26" priority="24"/>
    <cfRule type="duplicateValues" dxfId="25" priority="23"/>
  </conditionalFormatting>
  <conditionalFormatting sqref="F34">
    <cfRule type="duplicateValues" dxfId="24" priority="22"/>
    <cfRule type="duplicateValues" dxfId="23" priority="20"/>
    <cfRule type="duplicateValues" dxfId="22" priority="21"/>
  </conditionalFormatting>
  <conditionalFormatting sqref="F35">
    <cfRule type="duplicateValues" dxfId="21" priority="17"/>
    <cfRule type="duplicateValues" dxfId="20" priority="19"/>
    <cfRule type="duplicateValues" dxfId="19" priority="18"/>
  </conditionalFormatting>
  <conditionalFormatting sqref="F36">
    <cfRule type="duplicateValues" dxfId="18" priority="15"/>
    <cfRule type="duplicateValues" dxfId="17" priority="14"/>
    <cfRule type="duplicateValues" dxfId="16" priority="13"/>
  </conditionalFormatting>
  <conditionalFormatting sqref="F37:F41">
    <cfRule type="duplicateValues" dxfId="15" priority="43"/>
  </conditionalFormatting>
  <conditionalFormatting sqref="F42:F43">
    <cfRule type="duplicateValues" dxfId="14" priority="35"/>
  </conditionalFormatting>
  <conditionalFormatting sqref="F44">
    <cfRule type="duplicateValues" dxfId="13" priority="34"/>
  </conditionalFormatting>
  <conditionalFormatting sqref="F45">
    <cfRule type="duplicateValues" dxfId="12" priority="12"/>
  </conditionalFormatting>
  <conditionalFormatting sqref="F46">
    <cfRule type="duplicateValues" dxfId="11" priority="11"/>
  </conditionalFormatting>
  <conditionalFormatting sqref="F48">
    <cfRule type="duplicateValues" dxfId="10" priority="7"/>
  </conditionalFormatting>
  <conditionalFormatting sqref="F49">
    <cfRule type="duplicateValues" dxfId="9" priority="5"/>
  </conditionalFormatting>
  <conditionalFormatting sqref="F50:F52">
    <cfRule type="duplicateValues" dxfId="8" priority="37"/>
  </conditionalFormatting>
  <conditionalFormatting sqref="F53:F73">
    <cfRule type="duplicateValues" dxfId="7" priority="48"/>
  </conditionalFormatting>
  <conditionalFormatting sqref="F74:F75">
    <cfRule type="duplicateValues" dxfId="6" priority="3"/>
  </conditionalFormatting>
  <conditionalFormatting sqref="F76">
    <cfRule type="duplicateValues" dxfId="5" priority="41"/>
  </conditionalFormatting>
  <conditionalFormatting sqref="F77:F78">
    <cfRule type="duplicateValues" dxfId="4" priority="55"/>
  </conditionalFormatting>
  <conditionalFormatting sqref="F89">
    <cfRule type="duplicateValues" dxfId="3" priority="10"/>
  </conditionalFormatting>
  <conditionalFormatting sqref="F90">
    <cfRule type="duplicateValues" dxfId="2" priority="8"/>
  </conditionalFormatting>
  <conditionalFormatting sqref="F91">
    <cfRule type="duplicateValues" dxfId="1" priority="51"/>
  </conditionalFormatting>
  <conditionalFormatting sqref="F93">
    <cfRule type="duplicateValues" dxfId="0" priority="1"/>
  </conditionalFormatting>
  <pageMargins left="0.23622047244094491" right="0.23622047244094491" top="0.42" bottom="0.19685039370078741" header="0.49" footer="0.19685039370078741"/>
  <pageSetup paperSize="129" scale="78" fitToHeight="0" orientation="landscape" r:id="rId1"/>
  <rowBreaks count="1" manualBreakCount="1">
    <brk id="68" max="2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111"/>
  <sheetViews>
    <sheetView zoomScale="60" zoomScaleNormal="60" workbookViewId="0">
      <selection activeCell="B9" sqref="B9:E9"/>
    </sheetView>
  </sheetViews>
  <sheetFormatPr baseColWidth="10" defaultRowHeight="15" x14ac:dyDescent="0.25"/>
  <cols>
    <col min="1" max="1" width="0.5703125" customWidth="1"/>
    <col min="2" max="2" width="6.140625" bestFit="1" customWidth="1"/>
    <col min="3" max="3" width="62.7109375" customWidth="1"/>
    <col min="4" max="4" width="59.7109375" customWidth="1"/>
    <col min="5" max="5" width="42.5703125" customWidth="1"/>
  </cols>
  <sheetData>
    <row r="1" spans="1:18" ht="23.25" x14ac:dyDescent="0.35">
      <c r="A1" s="252"/>
      <c r="B1" s="253"/>
      <c r="C1" s="254"/>
      <c r="D1" s="254"/>
      <c r="E1" s="255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</row>
    <row r="2" spans="1:18" ht="23.25" x14ac:dyDescent="0.35">
      <c r="A2" s="252"/>
      <c r="B2" s="253"/>
      <c r="C2" s="254"/>
      <c r="D2" s="254"/>
      <c r="E2" s="255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</row>
    <row r="3" spans="1:18" ht="23.25" x14ac:dyDescent="0.35">
      <c r="A3" s="252"/>
      <c r="B3" s="253"/>
      <c r="C3" s="254"/>
      <c r="D3" s="254"/>
      <c r="E3" s="255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59.75" customHeight="1" x14ac:dyDescent="0.35">
      <c r="A4" s="252"/>
      <c r="B4" s="253"/>
      <c r="E4" s="255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ht="23.25" hidden="1" x14ac:dyDescent="0.35">
      <c r="A5" s="252"/>
      <c r="B5" s="253"/>
      <c r="C5" s="254"/>
      <c r="D5" s="254"/>
      <c r="E5" s="255"/>
    </row>
    <row r="6" spans="1:18" ht="23.25" hidden="1" x14ac:dyDescent="0.35">
      <c r="A6" s="252"/>
      <c r="B6" s="253"/>
      <c r="C6" s="254"/>
      <c r="D6" s="256"/>
      <c r="E6" s="255"/>
    </row>
    <row r="7" spans="1:18" ht="33.75" x14ac:dyDescent="0.5">
      <c r="A7" s="252"/>
      <c r="B7" s="426" t="s">
        <v>513</v>
      </c>
      <c r="C7" s="426"/>
      <c r="D7" s="426"/>
      <c r="E7" s="426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1:18" ht="33.75" x14ac:dyDescent="0.5">
      <c r="A8" s="252"/>
      <c r="B8" s="427" t="s">
        <v>514</v>
      </c>
      <c r="C8" s="427"/>
      <c r="D8" s="427"/>
      <c r="E8" s="427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</row>
    <row r="9" spans="1:18" ht="33.75" x14ac:dyDescent="0.5">
      <c r="A9" s="252"/>
      <c r="B9" s="152"/>
      <c r="C9" s="152"/>
      <c r="D9" s="152"/>
      <c r="E9" s="152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</row>
    <row r="10" spans="1:18" ht="36.75" thickBot="1" x14ac:dyDescent="0.6">
      <c r="A10" s="252"/>
      <c r="B10" s="253"/>
      <c r="C10" s="69" t="s">
        <v>2</v>
      </c>
      <c r="D10" s="60"/>
      <c r="E10" s="60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</row>
    <row r="11" spans="1:18" s="262" customFormat="1" ht="57" customHeight="1" thickBot="1" x14ac:dyDescent="0.3">
      <c r="A11" s="65"/>
      <c r="B11" s="257" t="s">
        <v>81</v>
      </c>
      <c r="C11" s="258" t="s">
        <v>82</v>
      </c>
      <c r="D11" s="259" t="s">
        <v>85</v>
      </c>
      <c r="E11" s="260" t="s">
        <v>86</v>
      </c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</row>
    <row r="12" spans="1:18" ht="23.25" x14ac:dyDescent="0.35">
      <c r="A12" s="252"/>
      <c r="B12" s="263">
        <v>1</v>
      </c>
      <c r="C12" s="264" t="s">
        <v>515</v>
      </c>
      <c r="D12" s="265" t="s">
        <v>23</v>
      </c>
      <c r="E12" s="266">
        <v>10000</v>
      </c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:18" ht="23.25" x14ac:dyDescent="0.35">
      <c r="A13" s="252"/>
      <c r="B13" s="263">
        <v>2</v>
      </c>
      <c r="C13" s="267" t="s">
        <v>516</v>
      </c>
      <c r="D13" s="268" t="s">
        <v>112</v>
      </c>
      <c r="E13" s="269">
        <v>30000</v>
      </c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</row>
    <row r="14" spans="1:18" ht="23.25" x14ac:dyDescent="0.35">
      <c r="A14" s="270"/>
      <c r="B14" s="263">
        <v>3</v>
      </c>
      <c r="C14" s="271" t="s">
        <v>517</v>
      </c>
      <c r="D14" s="272" t="s">
        <v>129</v>
      </c>
      <c r="E14" s="273">
        <v>10000</v>
      </c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ht="23.25" x14ac:dyDescent="0.35">
      <c r="A15" s="270"/>
      <c r="B15" s="263">
        <v>4</v>
      </c>
      <c r="C15" s="271" t="s">
        <v>518</v>
      </c>
      <c r="D15" s="272" t="s">
        <v>519</v>
      </c>
      <c r="E15" s="273">
        <v>35000</v>
      </c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</row>
    <row r="16" spans="1:18" ht="26.25" customHeight="1" x14ac:dyDescent="0.35">
      <c r="A16" s="270"/>
      <c r="B16" s="263">
        <v>5</v>
      </c>
      <c r="C16" s="267" t="s">
        <v>520</v>
      </c>
      <c r="D16" s="274" t="s">
        <v>142</v>
      </c>
      <c r="E16" s="269">
        <v>35000</v>
      </c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</row>
    <row r="17" spans="1:18" ht="24" customHeight="1" x14ac:dyDescent="0.35">
      <c r="A17" s="270"/>
      <c r="B17" s="263">
        <v>6</v>
      </c>
      <c r="C17" s="271" t="s">
        <v>521</v>
      </c>
      <c r="D17" s="274" t="s">
        <v>142</v>
      </c>
      <c r="E17" s="269">
        <v>35000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ht="23.25" x14ac:dyDescent="0.35">
      <c r="A18" s="270"/>
      <c r="B18" s="263">
        <v>7</v>
      </c>
      <c r="C18" s="267" t="s">
        <v>522</v>
      </c>
      <c r="D18" s="274" t="s">
        <v>23</v>
      </c>
      <c r="E18" s="269">
        <v>10000</v>
      </c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</row>
    <row r="19" spans="1:18" ht="23.25" x14ac:dyDescent="0.35">
      <c r="A19" s="270"/>
      <c r="B19" s="263">
        <v>8</v>
      </c>
      <c r="C19" s="267" t="s">
        <v>523</v>
      </c>
      <c r="D19" s="274" t="s">
        <v>142</v>
      </c>
      <c r="E19" s="269">
        <v>35000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</row>
    <row r="20" spans="1:18" ht="23.25" x14ac:dyDescent="0.35">
      <c r="A20" s="270"/>
      <c r="B20" s="263">
        <v>9</v>
      </c>
      <c r="C20" s="267" t="s">
        <v>524</v>
      </c>
      <c r="D20" s="274" t="s">
        <v>462</v>
      </c>
      <c r="E20" s="269">
        <v>45000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</row>
    <row r="21" spans="1:18" ht="23.25" x14ac:dyDescent="0.35">
      <c r="A21" s="270"/>
      <c r="B21" s="263">
        <v>10</v>
      </c>
      <c r="C21" s="267" t="s">
        <v>525</v>
      </c>
      <c r="D21" s="274" t="s">
        <v>71</v>
      </c>
      <c r="E21" s="269">
        <v>30000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</row>
    <row r="22" spans="1:18" s="67" customFormat="1" ht="23.25" x14ac:dyDescent="0.35">
      <c r="A22" s="275"/>
      <c r="B22" s="263">
        <v>11</v>
      </c>
      <c r="C22" s="276" t="s">
        <v>526</v>
      </c>
      <c r="D22" s="277" t="s">
        <v>129</v>
      </c>
      <c r="E22" s="278">
        <v>10000</v>
      </c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</row>
    <row r="23" spans="1:18" ht="23.25" x14ac:dyDescent="0.35">
      <c r="A23" s="270"/>
      <c r="B23" s="263">
        <v>12</v>
      </c>
      <c r="C23" s="267" t="s">
        <v>527</v>
      </c>
      <c r="D23" s="277" t="s">
        <v>142</v>
      </c>
      <c r="E23" s="269">
        <v>35000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</row>
    <row r="24" spans="1:18" ht="23.25" x14ac:dyDescent="0.35">
      <c r="A24" s="270"/>
      <c r="B24" s="263">
        <v>13</v>
      </c>
      <c r="C24" s="267" t="s">
        <v>528</v>
      </c>
      <c r="D24" s="268" t="s">
        <v>529</v>
      </c>
      <c r="E24" s="269">
        <v>45000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</row>
    <row r="25" spans="1:18" ht="23.25" x14ac:dyDescent="0.35">
      <c r="A25" s="270"/>
      <c r="B25" s="263">
        <v>14</v>
      </c>
      <c r="C25" s="267" t="s">
        <v>530</v>
      </c>
      <c r="D25" s="268" t="s">
        <v>531</v>
      </c>
      <c r="E25" s="269">
        <v>30000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</row>
    <row r="26" spans="1:18" ht="23.25" x14ac:dyDescent="0.35">
      <c r="A26" s="270"/>
      <c r="B26" s="263">
        <v>15</v>
      </c>
      <c r="C26" s="267" t="s">
        <v>532</v>
      </c>
      <c r="D26" s="268" t="s">
        <v>129</v>
      </c>
      <c r="E26" s="269">
        <v>10000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</row>
    <row r="27" spans="1:18" ht="23.25" x14ac:dyDescent="0.35">
      <c r="A27" s="270"/>
      <c r="B27" s="263">
        <v>16</v>
      </c>
      <c r="C27" s="267" t="s">
        <v>533</v>
      </c>
      <c r="D27" s="268" t="s">
        <v>71</v>
      </c>
      <c r="E27" s="269">
        <v>20000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</row>
    <row r="28" spans="1:18" s="281" customFormat="1" ht="23.25" x14ac:dyDescent="0.35">
      <c r="A28" s="279"/>
      <c r="B28" s="263">
        <v>17</v>
      </c>
      <c r="C28" s="267" t="s">
        <v>534</v>
      </c>
      <c r="D28" s="268" t="s">
        <v>53</v>
      </c>
      <c r="E28" s="269">
        <v>20000</v>
      </c>
      <c r="F28" s="280"/>
      <c r="G28" s="280"/>
      <c r="H28" s="280"/>
      <c r="I28" s="280"/>
      <c r="J28" s="280"/>
      <c r="K28" s="280"/>
      <c r="L28" s="280"/>
      <c r="M28" s="280"/>
      <c r="N28" s="280"/>
      <c r="O28" s="280"/>
      <c r="P28" s="280"/>
      <c r="Q28" s="280"/>
      <c r="R28" s="280"/>
    </row>
    <row r="29" spans="1:18" s="281" customFormat="1" ht="23.25" x14ac:dyDescent="0.35">
      <c r="A29" s="279"/>
      <c r="B29" s="263">
        <v>18</v>
      </c>
      <c r="C29" s="267" t="s">
        <v>535</v>
      </c>
      <c r="D29" s="268" t="s">
        <v>23</v>
      </c>
      <c r="E29" s="269">
        <v>14000</v>
      </c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</row>
    <row r="30" spans="1:18" s="281" customFormat="1" ht="23.25" x14ac:dyDescent="0.35">
      <c r="A30" s="279"/>
      <c r="B30" s="263">
        <v>19</v>
      </c>
      <c r="C30" s="267" t="s">
        <v>536</v>
      </c>
      <c r="D30" s="268" t="s">
        <v>142</v>
      </c>
      <c r="E30" s="269">
        <v>35000</v>
      </c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</row>
    <row r="31" spans="1:18" s="281" customFormat="1" ht="23.25" x14ac:dyDescent="0.35">
      <c r="A31" s="252"/>
      <c r="B31" s="263">
        <v>20</v>
      </c>
      <c r="C31" s="267" t="s">
        <v>537</v>
      </c>
      <c r="D31" s="268" t="s">
        <v>538</v>
      </c>
      <c r="E31" s="269">
        <v>85000</v>
      </c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</row>
    <row r="32" spans="1:18" s="281" customFormat="1" ht="23.25" x14ac:dyDescent="0.35">
      <c r="A32" s="252"/>
      <c r="B32" s="263">
        <v>21</v>
      </c>
      <c r="C32" s="267" t="s">
        <v>539</v>
      </c>
      <c r="D32" s="268" t="s">
        <v>17</v>
      </c>
      <c r="E32" s="269">
        <v>45000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</row>
    <row r="33" spans="1:18" s="281" customFormat="1" ht="23.25" x14ac:dyDescent="0.35">
      <c r="A33" s="252"/>
      <c r="B33" s="263">
        <v>22</v>
      </c>
      <c r="C33" s="267" t="s">
        <v>540</v>
      </c>
      <c r="D33" s="268" t="s">
        <v>541</v>
      </c>
      <c r="E33" s="269">
        <v>45000</v>
      </c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</row>
    <row r="34" spans="1:18" s="281" customFormat="1" ht="23.25" x14ac:dyDescent="0.35">
      <c r="A34" s="252"/>
      <c r="B34" s="282">
        <v>23</v>
      </c>
      <c r="C34" s="267" t="s">
        <v>542</v>
      </c>
      <c r="D34" s="283" t="s">
        <v>308</v>
      </c>
      <c r="E34" s="284">
        <v>20000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</row>
    <row r="35" spans="1:18" s="281" customFormat="1" ht="23.25" x14ac:dyDescent="0.35">
      <c r="A35" s="252"/>
      <c r="B35" s="263">
        <v>24</v>
      </c>
      <c r="C35" s="267" t="s">
        <v>543</v>
      </c>
      <c r="D35" s="268" t="s">
        <v>233</v>
      </c>
      <c r="E35" s="269">
        <v>25000</v>
      </c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</row>
    <row r="36" spans="1:18" s="281" customFormat="1" ht="23.25" x14ac:dyDescent="0.35">
      <c r="A36" s="252"/>
      <c r="B36" s="263">
        <v>25</v>
      </c>
      <c r="C36" s="267" t="s">
        <v>544</v>
      </c>
      <c r="D36" s="268" t="s">
        <v>541</v>
      </c>
      <c r="E36" s="269">
        <v>45000</v>
      </c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</row>
    <row r="37" spans="1:18" s="281" customFormat="1" ht="23.25" x14ac:dyDescent="0.35">
      <c r="A37" s="252"/>
      <c r="B37" s="263">
        <v>26</v>
      </c>
      <c r="C37" s="267" t="s">
        <v>545</v>
      </c>
      <c r="D37" s="268" t="s">
        <v>153</v>
      </c>
      <c r="E37" s="269">
        <v>10000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</row>
    <row r="38" spans="1:18" s="281" customFormat="1" ht="21.75" customHeight="1" x14ac:dyDescent="0.35">
      <c r="A38" s="252"/>
      <c r="B38" s="263">
        <v>27</v>
      </c>
      <c r="C38" s="267" t="s">
        <v>546</v>
      </c>
      <c r="D38" s="268" t="s">
        <v>149</v>
      </c>
      <c r="E38" s="269">
        <v>10000</v>
      </c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</row>
    <row r="39" spans="1:18" s="281" customFormat="1" ht="23.25" x14ac:dyDescent="0.35">
      <c r="A39" s="252"/>
      <c r="B39" s="263">
        <v>28</v>
      </c>
      <c r="C39" s="267" t="s">
        <v>547</v>
      </c>
      <c r="D39" s="268" t="s">
        <v>260</v>
      </c>
      <c r="E39" s="269">
        <v>35000</v>
      </c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</row>
    <row r="40" spans="1:18" s="281" customFormat="1" ht="23.25" x14ac:dyDescent="0.35">
      <c r="A40" s="252"/>
      <c r="B40" s="263">
        <v>29</v>
      </c>
      <c r="C40" s="267" t="s">
        <v>548</v>
      </c>
      <c r="D40" s="268" t="s">
        <v>436</v>
      </c>
      <c r="E40" s="269">
        <v>20000</v>
      </c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</row>
    <row r="41" spans="1:18" s="281" customFormat="1" ht="23.25" x14ac:dyDescent="0.35">
      <c r="A41" s="252"/>
      <c r="B41" s="263">
        <v>30</v>
      </c>
      <c r="C41" s="267" t="s">
        <v>549</v>
      </c>
      <c r="D41" s="268" t="s">
        <v>142</v>
      </c>
      <c r="E41" s="269">
        <v>35000</v>
      </c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</row>
    <row r="42" spans="1:18" s="281" customFormat="1" ht="23.25" x14ac:dyDescent="0.35">
      <c r="A42" s="252"/>
      <c r="B42" s="263">
        <v>31</v>
      </c>
      <c r="C42" s="267" t="s">
        <v>550</v>
      </c>
      <c r="D42" s="268" t="s">
        <v>142</v>
      </c>
      <c r="E42" s="269">
        <v>35000</v>
      </c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</row>
    <row r="43" spans="1:18" s="281" customFormat="1" ht="23.25" x14ac:dyDescent="0.35">
      <c r="A43" s="252"/>
      <c r="B43" s="263">
        <v>32</v>
      </c>
      <c r="C43" s="267" t="s">
        <v>551</v>
      </c>
      <c r="D43" s="268" t="s">
        <v>473</v>
      </c>
      <c r="E43" s="269">
        <v>35000</v>
      </c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</row>
    <row r="44" spans="1:18" s="281" customFormat="1" ht="23.25" x14ac:dyDescent="0.35">
      <c r="A44" s="252"/>
      <c r="B44" s="263">
        <v>33</v>
      </c>
      <c r="C44" s="267" t="s">
        <v>552</v>
      </c>
      <c r="D44" s="268" t="s">
        <v>553</v>
      </c>
      <c r="E44" s="269">
        <v>15000</v>
      </c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</row>
    <row r="45" spans="1:18" s="281" customFormat="1" ht="23.25" x14ac:dyDescent="0.35">
      <c r="A45" s="252"/>
      <c r="B45" s="263">
        <v>34</v>
      </c>
      <c r="C45" s="267" t="s">
        <v>554</v>
      </c>
      <c r="D45" s="268" t="s">
        <v>142</v>
      </c>
      <c r="E45" s="269">
        <v>35000</v>
      </c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280"/>
    </row>
    <row r="46" spans="1:18" s="281" customFormat="1" ht="23.25" x14ac:dyDescent="0.35">
      <c r="A46" s="252"/>
      <c r="B46" s="263">
        <v>35</v>
      </c>
      <c r="C46" s="267" t="s">
        <v>555</v>
      </c>
      <c r="D46" s="268" t="s">
        <v>129</v>
      </c>
      <c r="E46" s="269">
        <v>10000</v>
      </c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</row>
    <row r="47" spans="1:18" s="281" customFormat="1" ht="23.25" x14ac:dyDescent="0.35">
      <c r="A47" s="252"/>
      <c r="B47" s="263">
        <v>36</v>
      </c>
      <c r="C47" s="267" t="s">
        <v>556</v>
      </c>
      <c r="D47" s="268" t="s">
        <v>23</v>
      </c>
      <c r="E47" s="269">
        <v>15000</v>
      </c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</row>
    <row r="48" spans="1:18" s="281" customFormat="1" ht="23.25" x14ac:dyDescent="0.35">
      <c r="A48" s="252"/>
      <c r="B48" s="263">
        <v>37</v>
      </c>
      <c r="C48" s="267" t="s">
        <v>557</v>
      </c>
      <c r="D48" s="268" t="s">
        <v>312</v>
      </c>
      <c r="E48" s="269">
        <v>50000</v>
      </c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</row>
    <row r="49" spans="1:18" s="281" customFormat="1" ht="23.25" x14ac:dyDescent="0.35">
      <c r="A49" s="252"/>
      <c r="B49" s="263">
        <v>38</v>
      </c>
      <c r="C49" s="267" t="s">
        <v>558</v>
      </c>
      <c r="D49" s="268" t="s">
        <v>308</v>
      </c>
      <c r="E49" s="269">
        <v>20000</v>
      </c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</row>
    <row r="50" spans="1:18" s="281" customFormat="1" ht="23.25" x14ac:dyDescent="0.35">
      <c r="A50" s="252"/>
      <c r="B50" s="263">
        <v>39</v>
      </c>
      <c r="C50" s="267" t="s">
        <v>559</v>
      </c>
      <c r="D50" s="268" t="s">
        <v>560</v>
      </c>
      <c r="E50" s="269">
        <v>85000</v>
      </c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</row>
    <row r="51" spans="1:18" s="281" customFormat="1" ht="23.25" x14ac:dyDescent="0.35">
      <c r="A51" s="252"/>
      <c r="B51" s="263">
        <v>40</v>
      </c>
      <c r="C51" s="267" t="s">
        <v>561</v>
      </c>
      <c r="D51" s="268" t="s">
        <v>541</v>
      </c>
      <c r="E51" s="269">
        <v>45000</v>
      </c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</row>
    <row r="52" spans="1:18" s="281" customFormat="1" ht="23.25" x14ac:dyDescent="0.35">
      <c r="A52" s="252"/>
      <c r="B52" s="282">
        <v>41</v>
      </c>
      <c r="C52" s="267" t="s">
        <v>562</v>
      </c>
      <c r="D52" s="268" t="s">
        <v>563</v>
      </c>
      <c r="E52" s="285">
        <v>45000</v>
      </c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</row>
    <row r="53" spans="1:18" s="281" customFormat="1" ht="23.25" x14ac:dyDescent="0.35">
      <c r="A53" s="252"/>
      <c r="B53" s="263">
        <v>42</v>
      </c>
      <c r="C53" s="267" t="s">
        <v>564</v>
      </c>
      <c r="D53" s="268" t="s">
        <v>142</v>
      </c>
      <c r="E53" s="285">
        <v>35000</v>
      </c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</row>
    <row r="54" spans="1:18" s="281" customFormat="1" ht="23.25" x14ac:dyDescent="0.35">
      <c r="A54" s="252"/>
      <c r="B54" s="263">
        <v>43</v>
      </c>
      <c r="C54" s="267" t="s">
        <v>565</v>
      </c>
      <c r="D54" s="268" t="s">
        <v>142</v>
      </c>
      <c r="E54" s="285">
        <v>35000</v>
      </c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</row>
    <row r="55" spans="1:18" s="281" customFormat="1" ht="23.25" x14ac:dyDescent="0.35">
      <c r="A55" s="252"/>
      <c r="B55" s="263">
        <v>44</v>
      </c>
      <c r="C55" s="267" t="s">
        <v>566</v>
      </c>
      <c r="D55" s="268" t="s">
        <v>338</v>
      </c>
      <c r="E55" s="285">
        <v>20000</v>
      </c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</row>
    <row r="56" spans="1:18" s="281" customFormat="1" ht="23.25" x14ac:dyDescent="0.35">
      <c r="A56" s="252"/>
      <c r="B56" s="263">
        <v>45</v>
      </c>
      <c r="C56" s="267" t="s">
        <v>567</v>
      </c>
      <c r="D56" s="268" t="s">
        <v>129</v>
      </c>
      <c r="E56" s="285">
        <v>10000</v>
      </c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</row>
    <row r="57" spans="1:18" s="281" customFormat="1" ht="23.25" x14ac:dyDescent="0.35">
      <c r="A57" s="252"/>
      <c r="B57" s="263">
        <v>46</v>
      </c>
      <c r="C57" s="267" t="s">
        <v>568</v>
      </c>
      <c r="D57" s="268" t="s">
        <v>129</v>
      </c>
      <c r="E57" s="285">
        <v>10000</v>
      </c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</row>
    <row r="58" spans="1:18" s="281" customFormat="1" ht="23.25" x14ac:dyDescent="0.35">
      <c r="A58" s="252"/>
      <c r="B58" s="263">
        <v>47</v>
      </c>
      <c r="C58" s="267" t="s">
        <v>569</v>
      </c>
      <c r="D58" s="268" t="s">
        <v>225</v>
      </c>
      <c r="E58" s="285">
        <v>25000</v>
      </c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</row>
    <row r="59" spans="1:18" s="281" customFormat="1" ht="23.25" x14ac:dyDescent="0.35">
      <c r="A59" s="252"/>
      <c r="B59" s="282">
        <v>48</v>
      </c>
      <c r="C59" s="267" t="s">
        <v>570</v>
      </c>
      <c r="D59" s="268" t="s">
        <v>571</v>
      </c>
      <c r="E59" s="285">
        <v>30000</v>
      </c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</row>
    <row r="60" spans="1:18" s="281" customFormat="1" ht="23.25" x14ac:dyDescent="0.35">
      <c r="A60" s="252"/>
      <c r="B60" s="263">
        <v>49</v>
      </c>
      <c r="C60" s="267" t="s">
        <v>572</v>
      </c>
      <c r="D60" s="268" t="s">
        <v>142</v>
      </c>
      <c r="E60" s="285">
        <v>35000</v>
      </c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</row>
    <row r="61" spans="1:18" s="281" customFormat="1" ht="23.25" x14ac:dyDescent="0.35">
      <c r="A61" s="252"/>
      <c r="B61" s="263">
        <v>50</v>
      </c>
      <c r="C61" s="267" t="s">
        <v>573</v>
      </c>
      <c r="D61" s="268" t="s">
        <v>164</v>
      </c>
      <c r="E61" s="285">
        <v>30000</v>
      </c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</row>
    <row r="62" spans="1:18" s="281" customFormat="1" ht="23.25" x14ac:dyDescent="0.35">
      <c r="A62" s="252"/>
      <c r="B62" s="263">
        <v>51</v>
      </c>
      <c r="C62" s="267" t="s">
        <v>574</v>
      </c>
      <c r="D62" s="268" t="s">
        <v>129</v>
      </c>
      <c r="E62" s="285">
        <v>10000</v>
      </c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</row>
    <row r="63" spans="1:18" s="281" customFormat="1" ht="23.25" x14ac:dyDescent="0.35">
      <c r="A63" s="252"/>
      <c r="B63" s="263">
        <v>52</v>
      </c>
      <c r="C63" s="267" t="s">
        <v>575</v>
      </c>
      <c r="D63" s="268" t="s">
        <v>153</v>
      </c>
      <c r="E63" s="285">
        <v>12000</v>
      </c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</row>
    <row r="64" spans="1:18" s="281" customFormat="1" ht="23.25" x14ac:dyDescent="0.35">
      <c r="A64" s="252"/>
      <c r="B64" s="263">
        <v>53</v>
      </c>
      <c r="C64" s="267" t="s">
        <v>576</v>
      </c>
      <c r="D64" s="268" t="s">
        <v>233</v>
      </c>
      <c r="E64" s="285">
        <v>25000</v>
      </c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</row>
    <row r="65" spans="1:18" s="281" customFormat="1" ht="23.25" x14ac:dyDescent="0.35">
      <c r="A65" s="252"/>
      <c r="B65" s="263">
        <v>54</v>
      </c>
      <c r="C65" s="267" t="s">
        <v>577</v>
      </c>
      <c r="D65" s="268" t="s">
        <v>578</v>
      </c>
      <c r="E65" s="285">
        <v>50000</v>
      </c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</row>
    <row r="66" spans="1:18" s="281" customFormat="1" ht="23.25" x14ac:dyDescent="0.35">
      <c r="A66" s="252"/>
      <c r="B66" s="263">
        <v>55</v>
      </c>
      <c r="C66" s="267" t="s">
        <v>579</v>
      </c>
      <c r="D66" s="268" t="s">
        <v>580</v>
      </c>
      <c r="E66" s="285">
        <v>25000</v>
      </c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</row>
    <row r="67" spans="1:18" s="281" customFormat="1" ht="23.25" x14ac:dyDescent="0.35">
      <c r="A67" s="252"/>
      <c r="B67" s="263">
        <v>56</v>
      </c>
      <c r="C67" s="267" t="s">
        <v>581</v>
      </c>
      <c r="D67" s="268" t="s">
        <v>142</v>
      </c>
      <c r="E67" s="285">
        <v>35000</v>
      </c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</row>
    <row r="68" spans="1:18" s="281" customFormat="1" ht="23.25" x14ac:dyDescent="0.35">
      <c r="A68" s="252"/>
      <c r="B68" s="263">
        <v>57</v>
      </c>
      <c r="C68" s="267" t="s">
        <v>582</v>
      </c>
      <c r="D68" s="268" t="s">
        <v>583</v>
      </c>
      <c r="E68" s="285">
        <v>20000</v>
      </c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</row>
    <row r="69" spans="1:18" s="281" customFormat="1" ht="23.25" x14ac:dyDescent="0.35">
      <c r="A69" s="252"/>
      <c r="B69" s="263">
        <v>58</v>
      </c>
      <c r="C69" s="267" t="s">
        <v>584</v>
      </c>
      <c r="D69" s="268" t="s">
        <v>142</v>
      </c>
      <c r="E69" s="285">
        <v>35000</v>
      </c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</row>
    <row r="70" spans="1:18" s="281" customFormat="1" ht="23.25" x14ac:dyDescent="0.35">
      <c r="A70" s="252"/>
      <c r="B70" s="263">
        <v>59</v>
      </c>
      <c r="C70" s="267" t="s">
        <v>585</v>
      </c>
      <c r="D70" s="268" t="s">
        <v>129</v>
      </c>
      <c r="E70" s="285">
        <v>15000</v>
      </c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  <c r="R70" s="280"/>
    </row>
    <row r="71" spans="1:18" s="281" customFormat="1" ht="23.25" x14ac:dyDescent="0.35">
      <c r="A71" s="252"/>
      <c r="B71" s="263">
        <v>60</v>
      </c>
      <c r="C71" s="267" t="s">
        <v>586</v>
      </c>
      <c r="D71" s="268" t="s">
        <v>53</v>
      </c>
      <c r="E71" s="285">
        <v>20000</v>
      </c>
      <c r="F71" s="280"/>
      <c r="G71" s="280"/>
      <c r="H71" s="280"/>
      <c r="I71" s="280"/>
      <c r="J71" s="280"/>
      <c r="K71" s="280"/>
      <c r="L71" s="280"/>
      <c r="M71" s="280"/>
      <c r="N71" s="280"/>
      <c r="O71" s="280"/>
      <c r="P71" s="280"/>
      <c r="Q71" s="280"/>
      <c r="R71" s="280"/>
    </row>
    <row r="72" spans="1:18" s="281" customFormat="1" ht="23.25" x14ac:dyDescent="0.35">
      <c r="A72" s="252"/>
      <c r="B72" s="263">
        <v>61</v>
      </c>
      <c r="C72" s="267" t="s">
        <v>587</v>
      </c>
      <c r="D72" s="268" t="s">
        <v>53</v>
      </c>
      <c r="E72" s="285">
        <v>15000</v>
      </c>
      <c r="F72" s="280"/>
      <c r="G72" s="280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</row>
    <row r="73" spans="1:18" s="281" customFormat="1" ht="23.25" x14ac:dyDescent="0.35">
      <c r="A73" s="252"/>
      <c r="B73" s="263">
        <v>62</v>
      </c>
      <c r="C73" s="267" t="s">
        <v>588</v>
      </c>
      <c r="D73" s="268" t="s">
        <v>53</v>
      </c>
      <c r="E73" s="285">
        <v>20000</v>
      </c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</row>
    <row r="74" spans="1:18" s="281" customFormat="1" ht="21" customHeight="1" x14ac:dyDescent="0.35">
      <c r="A74" s="252"/>
      <c r="B74" s="263">
        <v>63</v>
      </c>
      <c r="C74" s="267" t="s">
        <v>589</v>
      </c>
      <c r="D74" s="268" t="s">
        <v>58</v>
      </c>
      <c r="E74" s="285">
        <v>20000</v>
      </c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</row>
    <row r="75" spans="1:18" ht="21" customHeight="1" x14ac:dyDescent="0.35">
      <c r="A75" s="58"/>
      <c r="B75" s="263">
        <v>64</v>
      </c>
      <c r="C75" s="267" t="s">
        <v>590</v>
      </c>
      <c r="D75" s="268" t="s">
        <v>591</v>
      </c>
      <c r="E75" s="285">
        <v>10000</v>
      </c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pans="1:18" s="281" customFormat="1" ht="23.25" x14ac:dyDescent="0.35">
      <c r="A76" s="252"/>
      <c r="B76" s="263">
        <v>65</v>
      </c>
      <c r="C76" s="267" t="s">
        <v>592</v>
      </c>
      <c r="D76" s="268" t="s">
        <v>129</v>
      </c>
      <c r="E76" s="285">
        <v>10000</v>
      </c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</row>
    <row r="77" spans="1:18" s="281" customFormat="1" ht="23.25" x14ac:dyDescent="0.35">
      <c r="A77" s="252"/>
      <c r="B77" s="263">
        <v>66</v>
      </c>
      <c r="C77" s="267" t="s">
        <v>593</v>
      </c>
      <c r="D77" s="268" t="s">
        <v>594</v>
      </c>
      <c r="E77" s="285">
        <v>30000</v>
      </c>
      <c r="F77" s="280"/>
      <c r="G77" s="280"/>
      <c r="H77" s="280"/>
      <c r="I77" s="280"/>
      <c r="J77" s="280"/>
      <c r="K77" s="280"/>
      <c r="L77" s="280"/>
      <c r="M77" s="280"/>
      <c r="N77" s="280"/>
      <c r="O77" s="280"/>
      <c r="P77" s="280"/>
      <c r="Q77" s="280"/>
      <c r="R77" s="280"/>
    </row>
    <row r="78" spans="1:18" s="281" customFormat="1" ht="24" thickBot="1" x14ac:dyDescent="0.4">
      <c r="A78" s="252"/>
      <c r="B78" s="263">
        <v>67</v>
      </c>
      <c r="C78" s="267" t="s">
        <v>595</v>
      </c>
      <c r="D78" s="268" t="s">
        <v>596</v>
      </c>
      <c r="E78" s="285">
        <v>35000</v>
      </c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</row>
    <row r="79" spans="1:18" ht="35.25" customHeight="1" thickBot="1" x14ac:dyDescent="0.4">
      <c r="A79" s="252"/>
      <c r="B79" s="435"/>
      <c r="C79" s="436"/>
      <c r="D79" s="437"/>
      <c r="E79" s="286">
        <f>SUM(E12:E78)</f>
        <v>1876000</v>
      </c>
    </row>
    <row r="80" spans="1:18" ht="23.25" x14ac:dyDescent="0.35">
      <c r="A80" s="252"/>
      <c r="B80" s="52"/>
      <c r="C80" s="287"/>
      <c r="D80" s="52"/>
      <c r="E80" s="52"/>
    </row>
    <row r="81" spans="1:6" ht="23.25" x14ac:dyDescent="0.35">
      <c r="A81" s="252"/>
      <c r="B81" s="52"/>
      <c r="C81" s="287"/>
      <c r="D81" s="52"/>
      <c r="E81" s="52"/>
    </row>
    <row r="82" spans="1:6" ht="23.25" x14ac:dyDescent="0.35">
      <c r="A82" s="252"/>
      <c r="B82" s="252"/>
      <c r="C82" s="52"/>
      <c r="D82" s="252"/>
      <c r="E82" s="252"/>
    </row>
    <row r="83" spans="1:6" ht="23.25" x14ac:dyDescent="0.35">
      <c r="A83" s="252"/>
      <c r="B83" s="252"/>
      <c r="C83" s="52"/>
      <c r="D83" s="52"/>
      <c r="E83" s="52"/>
    </row>
    <row r="84" spans="1:6" ht="23.25" x14ac:dyDescent="0.35">
      <c r="A84" s="252"/>
      <c r="B84" s="252"/>
      <c r="C84" s="51"/>
      <c r="D84" s="51"/>
      <c r="E84" s="288"/>
    </row>
    <row r="85" spans="1:6" ht="23.25" x14ac:dyDescent="0.35">
      <c r="A85" s="252"/>
      <c r="B85" s="252"/>
      <c r="C85" s="289" t="s">
        <v>386</v>
      </c>
      <c r="D85" s="51"/>
      <c r="E85" s="288"/>
    </row>
    <row r="86" spans="1:6" ht="23.25" x14ac:dyDescent="0.35">
      <c r="A86" s="252"/>
      <c r="B86" s="252"/>
      <c r="C86" s="290" t="s">
        <v>387</v>
      </c>
      <c r="D86" s="51"/>
      <c r="E86" s="288"/>
    </row>
    <row r="87" spans="1:6" ht="23.25" x14ac:dyDescent="0.35">
      <c r="A87" s="438"/>
      <c r="B87" s="438"/>
      <c r="C87" s="51"/>
      <c r="D87" s="51"/>
    </row>
    <row r="92" spans="1:6" s="281" customFormat="1" x14ac:dyDescent="0.25">
      <c r="A92"/>
      <c r="B92"/>
      <c r="C92"/>
      <c r="D92"/>
      <c r="E92"/>
      <c r="F92"/>
    </row>
    <row r="96" spans="1:6" ht="16.5" customHeight="1" x14ac:dyDescent="0.25"/>
    <row r="98" spans="1:6" s="281" customFormat="1" x14ac:dyDescent="0.25">
      <c r="A98"/>
      <c r="B98"/>
      <c r="C98"/>
      <c r="D98"/>
      <c r="E98"/>
      <c r="F98"/>
    </row>
    <row r="101" spans="1:6" s="281" customFormat="1" x14ac:dyDescent="0.25">
      <c r="A101"/>
      <c r="B101"/>
      <c r="C101"/>
      <c r="D101"/>
      <c r="E101"/>
      <c r="F101"/>
    </row>
    <row r="102" spans="1:6" s="281" customFormat="1" x14ac:dyDescent="0.25">
      <c r="A102"/>
      <c r="B102"/>
      <c r="C102"/>
      <c r="D102"/>
      <c r="E102"/>
      <c r="F102"/>
    </row>
    <row r="103" spans="1:6" s="281" customFormat="1" x14ac:dyDescent="0.25">
      <c r="A103"/>
      <c r="B103"/>
      <c r="C103"/>
      <c r="D103"/>
      <c r="E103"/>
      <c r="F103"/>
    </row>
    <row r="105" spans="1:6" s="281" customFormat="1" x14ac:dyDescent="0.25">
      <c r="A105"/>
      <c r="B105"/>
      <c r="C105"/>
      <c r="D105"/>
      <c r="E105"/>
      <c r="F105"/>
    </row>
    <row r="107" spans="1:6" s="281" customFormat="1" x14ac:dyDescent="0.25">
      <c r="A107"/>
      <c r="B107"/>
      <c r="C107"/>
      <c r="D107"/>
      <c r="E107"/>
      <c r="F107"/>
    </row>
    <row r="109" spans="1:6" s="281" customFormat="1" x14ac:dyDescent="0.25">
      <c r="A109"/>
      <c r="B109"/>
      <c r="C109"/>
      <c r="D109"/>
      <c r="E109"/>
      <c r="F109"/>
    </row>
    <row r="111" spans="1:6" s="281" customFormat="1" x14ac:dyDescent="0.25">
      <c r="A111"/>
      <c r="B111"/>
      <c r="C111"/>
      <c r="D111"/>
      <c r="E111"/>
      <c r="F111"/>
    </row>
  </sheetData>
  <autoFilter ref="B11:E79" xr:uid="{00000000-0009-0000-0000-000004000000}"/>
  <mergeCells count="4">
    <mergeCell ref="B7:E7"/>
    <mergeCell ref="B8:E8"/>
    <mergeCell ref="B79:D79"/>
    <mergeCell ref="A87:B87"/>
  </mergeCells>
  <pageMargins left="0.23622047244094491" right="0.23622047244094491" top="0.3" bottom="0.42" header="0.25" footer="0.31496062992125984"/>
  <pageSetup paperSize="5" scale="94" fitToHeight="0" orientation="landscape" r:id="rId1"/>
  <rowBreaks count="1" manualBreakCount="1">
    <brk id="59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91"/>
  <sheetViews>
    <sheetView zoomScale="55" zoomScaleNormal="55" zoomScaleSheetLayoutView="50" workbookViewId="0">
      <selection activeCell="B9" sqref="B9:E9"/>
    </sheetView>
  </sheetViews>
  <sheetFormatPr baseColWidth="10" defaultRowHeight="15" x14ac:dyDescent="0.25"/>
  <cols>
    <col min="1" max="1" width="11" customWidth="1"/>
    <col min="2" max="2" width="82.5703125" style="314" customWidth="1"/>
    <col min="3" max="3" width="73.5703125" customWidth="1"/>
    <col min="4" max="4" width="51.140625" customWidth="1"/>
    <col min="5" max="5" width="6" customWidth="1"/>
    <col min="10" max="10" width="83" bestFit="1" customWidth="1"/>
    <col min="11" max="11" width="75" bestFit="1" customWidth="1"/>
    <col min="12" max="12" width="23.7109375" bestFit="1" customWidth="1"/>
  </cols>
  <sheetData>
    <row r="1" spans="1:4" ht="23.25" x14ac:dyDescent="0.35">
      <c r="A1" s="59"/>
      <c r="B1" s="60"/>
      <c r="C1" s="60"/>
      <c r="D1" s="62"/>
    </row>
    <row r="2" spans="1:4" ht="23.25" x14ac:dyDescent="0.35">
      <c r="A2" s="59"/>
      <c r="B2" s="60"/>
      <c r="C2" s="60"/>
      <c r="D2" s="62"/>
    </row>
    <row r="3" spans="1:4" ht="8.25" customHeight="1" x14ac:dyDescent="0.35">
      <c r="A3" s="59"/>
      <c r="B3" s="60"/>
      <c r="C3" s="60"/>
      <c r="D3" s="62"/>
    </row>
    <row r="4" spans="1:4" ht="3.75" customHeight="1" x14ac:dyDescent="0.35">
      <c r="A4" s="59"/>
      <c r="B4" s="60"/>
      <c r="C4" s="60"/>
      <c r="D4" s="62"/>
    </row>
    <row r="5" spans="1:4" ht="28.5" hidden="1" customHeight="1" x14ac:dyDescent="0.35">
      <c r="A5" s="59"/>
      <c r="B5" s="60"/>
      <c r="C5" s="60"/>
      <c r="D5" s="62"/>
    </row>
    <row r="6" spans="1:4" ht="23.25" x14ac:dyDescent="0.35">
      <c r="A6" s="59"/>
      <c r="B6" s="60"/>
      <c r="C6" s="60"/>
      <c r="D6" s="62"/>
    </row>
    <row r="7" spans="1:4" ht="1.5" customHeight="1" x14ac:dyDescent="0.35">
      <c r="A7" s="59"/>
      <c r="B7" s="60"/>
      <c r="C7" s="60"/>
      <c r="D7" s="62"/>
    </row>
    <row r="8" spans="1:4" ht="16.5" customHeight="1" x14ac:dyDescent="0.35">
      <c r="A8" s="59"/>
      <c r="B8" s="60"/>
      <c r="C8" s="60"/>
      <c r="D8" s="62"/>
    </row>
    <row r="9" spans="1:4" ht="102" customHeight="1" x14ac:dyDescent="0.35">
      <c r="A9" s="59"/>
      <c r="B9"/>
      <c r="C9" s="60"/>
    </row>
    <row r="10" spans="1:4" ht="56.25" customHeight="1" x14ac:dyDescent="0.5">
      <c r="A10" s="426" t="s">
        <v>597</v>
      </c>
      <c r="B10" s="426"/>
      <c r="C10" s="426"/>
      <c r="D10" s="426"/>
    </row>
    <row r="11" spans="1:4" ht="33.75" x14ac:dyDescent="0.5">
      <c r="A11" s="427" t="s">
        <v>598</v>
      </c>
      <c r="B11" s="427"/>
      <c r="C11" s="427"/>
      <c r="D11" s="427"/>
    </row>
    <row r="12" spans="1:4" ht="59.25" customHeight="1" thickBot="1" x14ac:dyDescent="0.55000000000000004">
      <c r="A12" s="59"/>
      <c r="B12" s="291" t="s">
        <v>599</v>
      </c>
      <c r="C12" s="60"/>
      <c r="D12" s="60"/>
    </row>
    <row r="13" spans="1:4" s="295" customFormat="1" ht="59.25" customHeight="1" thickBot="1" x14ac:dyDescent="0.3">
      <c r="A13" s="292" t="s">
        <v>81</v>
      </c>
      <c r="B13" s="293" t="s">
        <v>82</v>
      </c>
      <c r="C13" s="293" t="s">
        <v>85</v>
      </c>
      <c r="D13" s="294" t="s">
        <v>86</v>
      </c>
    </row>
    <row r="14" spans="1:4" s="67" customFormat="1" ht="30.75" customHeight="1" x14ac:dyDescent="0.4">
      <c r="A14" s="296">
        <v>1</v>
      </c>
      <c r="B14" s="297" t="s">
        <v>600</v>
      </c>
      <c r="C14" s="298" t="s">
        <v>591</v>
      </c>
      <c r="D14" s="299">
        <v>10000</v>
      </c>
    </row>
    <row r="15" spans="1:4" s="67" customFormat="1" ht="30.75" customHeight="1" x14ac:dyDescent="0.4">
      <c r="A15" s="300">
        <v>2</v>
      </c>
      <c r="B15" s="301" t="s">
        <v>601</v>
      </c>
      <c r="C15" s="302" t="s">
        <v>129</v>
      </c>
      <c r="D15" s="251">
        <v>10000</v>
      </c>
    </row>
    <row r="16" spans="1:4" s="67" customFormat="1" ht="30.75" customHeight="1" x14ac:dyDescent="0.4">
      <c r="A16" s="300">
        <v>3</v>
      </c>
      <c r="B16" s="301" t="s">
        <v>602</v>
      </c>
      <c r="C16" s="302" t="s">
        <v>142</v>
      </c>
      <c r="D16" s="251">
        <v>35000</v>
      </c>
    </row>
    <row r="17" spans="1:4" s="67" customFormat="1" ht="30.75" customHeight="1" x14ac:dyDescent="0.4">
      <c r="A17" s="300">
        <v>4</v>
      </c>
      <c r="B17" s="301" t="s">
        <v>603</v>
      </c>
      <c r="C17" s="302" t="s">
        <v>604</v>
      </c>
      <c r="D17" s="251">
        <v>25000</v>
      </c>
    </row>
    <row r="18" spans="1:4" s="67" customFormat="1" ht="30.75" customHeight="1" x14ac:dyDescent="0.4">
      <c r="A18" s="300">
        <v>5</v>
      </c>
      <c r="B18" s="301" t="s">
        <v>605</v>
      </c>
      <c r="C18" s="302" t="s">
        <v>475</v>
      </c>
      <c r="D18" s="251">
        <v>35000</v>
      </c>
    </row>
    <row r="19" spans="1:4" s="67" customFormat="1" ht="30.75" customHeight="1" x14ac:dyDescent="0.4">
      <c r="A19" s="300">
        <v>6</v>
      </c>
      <c r="B19" s="301" t="s">
        <v>606</v>
      </c>
      <c r="C19" s="302" t="s">
        <v>142</v>
      </c>
      <c r="D19" s="251">
        <v>35000</v>
      </c>
    </row>
    <row r="20" spans="1:4" s="67" customFormat="1" ht="30.75" customHeight="1" x14ac:dyDescent="0.4">
      <c r="A20" s="303">
        <v>7</v>
      </c>
      <c r="B20" s="301" t="s">
        <v>607</v>
      </c>
      <c r="C20" s="302" t="s">
        <v>608</v>
      </c>
      <c r="D20" s="251">
        <v>140000</v>
      </c>
    </row>
    <row r="21" spans="1:4" s="67" customFormat="1" ht="30.75" customHeight="1" x14ac:dyDescent="0.4">
      <c r="A21" s="300">
        <v>8</v>
      </c>
      <c r="B21" s="301" t="s">
        <v>609</v>
      </c>
      <c r="C21" s="302" t="s">
        <v>129</v>
      </c>
      <c r="D21" s="251">
        <v>10000</v>
      </c>
    </row>
    <row r="22" spans="1:4" s="67" customFormat="1" ht="30.75" customHeight="1" x14ac:dyDescent="0.4">
      <c r="A22" s="300">
        <v>9</v>
      </c>
      <c r="B22" s="301" t="s">
        <v>610</v>
      </c>
      <c r="C22" s="302" t="s">
        <v>418</v>
      </c>
      <c r="D22" s="251">
        <v>85000</v>
      </c>
    </row>
    <row r="23" spans="1:4" ht="30.75" customHeight="1" x14ac:dyDescent="0.4">
      <c r="A23" s="303">
        <v>10</v>
      </c>
      <c r="B23" s="301" t="s">
        <v>611</v>
      </c>
      <c r="C23" s="302" t="s">
        <v>612</v>
      </c>
      <c r="D23" s="251">
        <v>65000</v>
      </c>
    </row>
    <row r="24" spans="1:4" ht="30.75" customHeight="1" x14ac:dyDescent="0.4">
      <c r="A24" s="303">
        <v>11</v>
      </c>
      <c r="B24" s="301" t="s">
        <v>613</v>
      </c>
      <c r="C24" s="302" t="s">
        <v>477</v>
      </c>
      <c r="D24" s="251">
        <v>45000</v>
      </c>
    </row>
    <row r="25" spans="1:4" ht="30.75" customHeight="1" x14ac:dyDescent="0.4">
      <c r="A25" s="300">
        <v>12</v>
      </c>
      <c r="B25" s="301" t="s">
        <v>614</v>
      </c>
      <c r="C25" s="302" t="s">
        <v>615</v>
      </c>
      <c r="D25" s="251">
        <v>45000</v>
      </c>
    </row>
    <row r="26" spans="1:4" ht="30.75" customHeight="1" x14ac:dyDescent="0.4">
      <c r="A26" s="300">
        <v>13</v>
      </c>
      <c r="B26" s="301" t="s">
        <v>616</v>
      </c>
      <c r="C26" s="302" t="s">
        <v>617</v>
      </c>
      <c r="D26" s="251">
        <v>100000</v>
      </c>
    </row>
    <row r="27" spans="1:4" ht="30.75" customHeight="1" x14ac:dyDescent="0.4">
      <c r="A27" s="300">
        <v>14</v>
      </c>
      <c r="B27" s="301" t="s">
        <v>618</v>
      </c>
      <c r="C27" s="302" t="s">
        <v>619</v>
      </c>
      <c r="D27" s="251">
        <v>10000</v>
      </c>
    </row>
    <row r="28" spans="1:4" ht="30.75" customHeight="1" x14ac:dyDescent="0.4">
      <c r="A28" s="300">
        <v>15</v>
      </c>
      <c r="B28" s="301" t="s">
        <v>620</v>
      </c>
      <c r="C28" s="302" t="s">
        <v>129</v>
      </c>
      <c r="D28" s="251">
        <v>10000</v>
      </c>
    </row>
    <row r="29" spans="1:4" ht="30.75" customHeight="1" x14ac:dyDescent="0.4">
      <c r="A29" s="300">
        <v>16</v>
      </c>
      <c r="B29" s="301" t="s">
        <v>621</v>
      </c>
      <c r="C29" s="302" t="s">
        <v>129</v>
      </c>
      <c r="D29" s="251">
        <v>10000</v>
      </c>
    </row>
    <row r="30" spans="1:4" ht="30.75" customHeight="1" x14ac:dyDescent="0.4">
      <c r="A30" s="300">
        <v>17</v>
      </c>
      <c r="B30" s="301" t="s">
        <v>622</v>
      </c>
      <c r="C30" s="302" t="s">
        <v>129</v>
      </c>
      <c r="D30" s="251">
        <v>10000</v>
      </c>
    </row>
    <row r="31" spans="1:4" ht="30.75" customHeight="1" x14ac:dyDescent="0.4">
      <c r="A31" s="300">
        <v>18</v>
      </c>
      <c r="B31" s="301" t="s">
        <v>623</v>
      </c>
      <c r="C31" s="302" t="s">
        <v>153</v>
      </c>
      <c r="D31" s="251">
        <v>10000</v>
      </c>
    </row>
    <row r="32" spans="1:4" ht="30.75" customHeight="1" x14ac:dyDescent="0.4">
      <c r="A32" s="300">
        <v>19</v>
      </c>
      <c r="B32" s="301" t="s">
        <v>624</v>
      </c>
      <c r="C32" s="302" t="s">
        <v>625</v>
      </c>
      <c r="D32" s="251">
        <v>15000</v>
      </c>
    </row>
    <row r="33" spans="1:4" s="67" customFormat="1" ht="30.75" customHeight="1" x14ac:dyDescent="0.4">
      <c r="A33" s="300">
        <v>20</v>
      </c>
      <c r="B33" s="301" t="s">
        <v>626</v>
      </c>
      <c r="C33" s="302" t="s">
        <v>142</v>
      </c>
      <c r="D33" s="251">
        <v>35000</v>
      </c>
    </row>
    <row r="34" spans="1:4" s="67" customFormat="1" ht="30.75" customHeight="1" x14ac:dyDescent="0.4">
      <c r="A34" s="300">
        <v>21</v>
      </c>
      <c r="B34" s="301" t="s">
        <v>627</v>
      </c>
      <c r="C34" s="302" t="s">
        <v>628</v>
      </c>
      <c r="D34" s="251">
        <v>20000</v>
      </c>
    </row>
    <row r="35" spans="1:4" s="304" customFormat="1" ht="30.75" customHeight="1" x14ac:dyDescent="0.4">
      <c r="A35" s="300">
        <v>22</v>
      </c>
      <c r="B35" s="301" t="s">
        <v>629</v>
      </c>
      <c r="C35" s="302" t="s">
        <v>71</v>
      </c>
      <c r="D35" s="251">
        <v>20000</v>
      </c>
    </row>
    <row r="36" spans="1:4" s="67" customFormat="1" ht="30.75" customHeight="1" x14ac:dyDescent="0.4">
      <c r="A36" s="300">
        <v>23</v>
      </c>
      <c r="B36" s="301" t="s">
        <v>630</v>
      </c>
      <c r="C36" s="302" t="s">
        <v>631</v>
      </c>
      <c r="D36" s="251">
        <v>16000</v>
      </c>
    </row>
    <row r="37" spans="1:4" s="67" customFormat="1" ht="30.75" customHeight="1" x14ac:dyDescent="0.4">
      <c r="A37" s="303">
        <v>24</v>
      </c>
      <c r="B37" s="301" t="s">
        <v>632</v>
      </c>
      <c r="C37" s="302" t="s">
        <v>58</v>
      </c>
      <c r="D37" s="251">
        <v>25000</v>
      </c>
    </row>
    <row r="38" spans="1:4" s="67" customFormat="1" ht="30.75" customHeight="1" x14ac:dyDescent="0.4">
      <c r="A38" s="300">
        <v>25</v>
      </c>
      <c r="B38" s="301" t="s">
        <v>633</v>
      </c>
      <c r="C38" s="302" t="s">
        <v>634</v>
      </c>
      <c r="D38" s="251">
        <v>20000</v>
      </c>
    </row>
    <row r="39" spans="1:4" s="67" customFormat="1" ht="30.75" customHeight="1" x14ac:dyDescent="0.4">
      <c r="A39" s="300">
        <v>26</v>
      </c>
      <c r="B39" s="301" t="s">
        <v>635</v>
      </c>
      <c r="C39" s="302" t="s">
        <v>149</v>
      </c>
      <c r="D39" s="251">
        <v>10000</v>
      </c>
    </row>
    <row r="40" spans="1:4" s="67" customFormat="1" ht="30.75" customHeight="1" x14ac:dyDescent="0.4">
      <c r="A40" s="300">
        <v>27</v>
      </c>
      <c r="B40" s="301" t="s">
        <v>636</v>
      </c>
      <c r="C40" s="302" t="s">
        <v>129</v>
      </c>
      <c r="D40" s="251">
        <v>10000</v>
      </c>
    </row>
    <row r="41" spans="1:4" s="67" customFormat="1" ht="30.75" customHeight="1" x14ac:dyDescent="0.4">
      <c r="A41" s="300">
        <v>28</v>
      </c>
      <c r="B41" s="301" t="s">
        <v>637</v>
      </c>
      <c r="C41" s="302" t="s">
        <v>308</v>
      </c>
      <c r="D41" s="251">
        <v>20000</v>
      </c>
    </row>
    <row r="42" spans="1:4" s="67" customFormat="1" ht="30.75" customHeight="1" x14ac:dyDescent="0.4">
      <c r="A42" s="300">
        <v>29</v>
      </c>
      <c r="B42" s="301" t="s">
        <v>638</v>
      </c>
      <c r="C42" s="302" t="s">
        <v>142</v>
      </c>
      <c r="D42" s="251">
        <v>35000</v>
      </c>
    </row>
    <row r="43" spans="1:4" s="67" customFormat="1" ht="30.75" customHeight="1" x14ac:dyDescent="0.4">
      <c r="A43" s="300">
        <v>30</v>
      </c>
      <c r="B43" s="301" t="s">
        <v>639</v>
      </c>
      <c r="C43" s="302" t="s">
        <v>615</v>
      </c>
      <c r="D43" s="251">
        <v>25000</v>
      </c>
    </row>
    <row r="44" spans="1:4" s="67" customFormat="1" ht="30.75" customHeight="1" x14ac:dyDescent="0.4">
      <c r="A44" s="300">
        <v>31</v>
      </c>
      <c r="B44" s="301" t="s">
        <v>640</v>
      </c>
      <c r="C44" s="302" t="s">
        <v>641</v>
      </c>
      <c r="D44" s="251">
        <v>45000</v>
      </c>
    </row>
    <row r="45" spans="1:4" s="67" customFormat="1" ht="30.75" customHeight="1" x14ac:dyDescent="0.4">
      <c r="A45" s="303">
        <v>32</v>
      </c>
      <c r="B45" s="301" t="s">
        <v>642</v>
      </c>
      <c r="C45" s="302" t="s">
        <v>23</v>
      </c>
      <c r="D45" s="251">
        <v>15000</v>
      </c>
    </row>
    <row r="46" spans="1:4" s="67" customFormat="1" ht="30.75" customHeight="1" x14ac:dyDescent="0.4">
      <c r="A46" s="300">
        <v>33</v>
      </c>
      <c r="B46" s="301" t="s">
        <v>643</v>
      </c>
      <c r="C46" s="302" t="s">
        <v>142</v>
      </c>
      <c r="D46" s="251">
        <v>35000</v>
      </c>
    </row>
    <row r="47" spans="1:4" s="67" customFormat="1" ht="30.75" customHeight="1" x14ac:dyDescent="0.4">
      <c r="A47" s="300">
        <v>34</v>
      </c>
      <c r="B47" s="301" t="s">
        <v>644</v>
      </c>
      <c r="C47" s="302" t="s">
        <v>142</v>
      </c>
      <c r="D47" s="251">
        <v>35000</v>
      </c>
    </row>
    <row r="48" spans="1:4" s="67" customFormat="1" ht="30.75" customHeight="1" x14ac:dyDescent="0.4">
      <c r="A48" s="300">
        <v>35</v>
      </c>
      <c r="B48" s="301" t="s">
        <v>645</v>
      </c>
      <c r="C48" s="302" t="s">
        <v>142</v>
      </c>
      <c r="D48" s="251">
        <v>35000</v>
      </c>
    </row>
    <row r="49" spans="1:4" s="67" customFormat="1" ht="30.75" customHeight="1" x14ac:dyDescent="0.4">
      <c r="A49" s="300">
        <v>36</v>
      </c>
      <c r="B49" s="301" t="s">
        <v>646</v>
      </c>
      <c r="C49" s="302" t="s">
        <v>142</v>
      </c>
      <c r="D49" s="251">
        <v>35000</v>
      </c>
    </row>
    <row r="50" spans="1:4" s="67" customFormat="1" ht="30.75" customHeight="1" x14ac:dyDescent="0.4">
      <c r="A50" s="300">
        <v>37</v>
      </c>
      <c r="B50" s="301" t="s">
        <v>647</v>
      </c>
      <c r="C50" s="302" t="s">
        <v>23</v>
      </c>
      <c r="D50" s="251">
        <v>15000</v>
      </c>
    </row>
    <row r="51" spans="1:4" s="67" customFormat="1" ht="30.75" customHeight="1" x14ac:dyDescent="0.4">
      <c r="A51" s="300">
        <v>38</v>
      </c>
      <c r="B51" s="301" t="s">
        <v>648</v>
      </c>
      <c r="C51" s="302" t="s">
        <v>185</v>
      </c>
      <c r="D51" s="251">
        <v>20000</v>
      </c>
    </row>
    <row r="52" spans="1:4" s="67" customFormat="1" ht="30.75" customHeight="1" x14ac:dyDescent="0.4">
      <c r="A52" s="300">
        <v>39</v>
      </c>
      <c r="B52" s="301" t="s">
        <v>649</v>
      </c>
      <c r="C52" s="302" t="s">
        <v>53</v>
      </c>
      <c r="D52" s="251">
        <v>20000</v>
      </c>
    </row>
    <row r="53" spans="1:4" s="67" customFormat="1" ht="30.75" customHeight="1" x14ac:dyDescent="0.4">
      <c r="A53" s="300">
        <v>40</v>
      </c>
      <c r="B53" s="301" t="s">
        <v>650</v>
      </c>
      <c r="C53" s="302" t="s">
        <v>179</v>
      </c>
      <c r="D53" s="251">
        <v>45000</v>
      </c>
    </row>
    <row r="54" spans="1:4" s="67" customFormat="1" ht="30.75" customHeight="1" x14ac:dyDescent="0.4">
      <c r="A54" s="300">
        <v>41</v>
      </c>
      <c r="B54" s="301" t="s">
        <v>651</v>
      </c>
      <c r="C54" s="302" t="s">
        <v>652</v>
      </c>
      <c r="D54" s="251">
        <v>25000</v>
      </c>
    </row>
    <row r="55" spans="1:4" s="67" customFormat="1" ht="30.75" customHeight="1" x14ac:dyDescent="0.4">
      <c r="A55" s="300">
        <v>42</v>
      </c>
      <c r="B55" s="301" t="s">
        <v>653</v>
      </c>
      <c r="C55" s="302" t="s">
        <v>654</v>
      </c>
      <c r="D55" s="251">
        <v>35000</v>
      </c>
    </row>
    <row r="56" spans="1:4" s="67" customFormat="1" ht="30.75" customHeight="1" x14ac:dyDescent="0.4">
      <c r="A56" s="300">
        <v>43</v>
      </c>
      <c r="B56" s="301" t="s">
        <v>655</v>
      </c>
      <c r="C56" s="302" t="s">
        <v>129</v>
      </c>
      <c r="D56" s="251">
        <v>10000</v>
      </c>
    </row>
    <row r="57" spans="1:4" s="67" customFormat="1" ht="30.75" customHeight="1" x14ac:dyDescent="0.4">
      <c r="A57" s="300">
        <v>44</v>
      </c>
      <c r="B57" s="301" t="s">
        <v>656</v>
      </c>
      <c r="C57" s="302" t="s">
        <v>483</v>
      </c>
      <c r="D57" s="251">
        <v>25000</v>
      </c>
    </row>
    <row r="58" spans="1:4" s="67" customFormat="1" ht="30.75" customHeight="1" x14ac:dyDescent="0.4">
      <c r="A58" s="300">
        <v>45</v>
      </c>
      <c r="B58" s="301" t="s">
        <v>657</v>
      </c>
      <c r="C58" s="302" t="s">
        <v>220</v>
      </c>
      <c r="D58" s="251">
        <v>25000</v>
      </c>
    </row>
    <row r="59" spans="1:4" s="67" customFormat="1" ht="30.75" customHeight="1" x14ac:dyDescent="0.4">
      <c r="A59" s="300">
        <v>46</v>
      </c>
      <c r="B59" s="301" t="s">
        <v>658</v>
      </c>
      <c r="C59" s="302" t="s">
        <v>142</v>
      </c>
      <c r="D59" s="251">
        <v>35000</v>
      </c>
    </row>
    <row r="60" spans="1:4" s="67" customFormat="1" ht="30.75" customHeight="1" x14ac:dyDescent="0.4">
      <c r="A60" s="300">
        <v>47</v>
      </c>
      <c r="B60" s="301" t="s">
        <v>659</v>
      </c>
      <c r="C60" s="302" t="s">
        <v>142</v>
      </c>
      <c r="D60" s="251">
        <v>35000</v>
      </c>
    </row>
    <row r="61" spans="1:4" s="67" customFormat="1" ht="30.75" customHeight="1" x14ac:dyDescent="0.4">
      <c r="A61" s="300">
        <v>48</v>
      </c>
      <c r="B61" s="301" t="s">
        <v>660</v>
      </c>
      <c r="C61" s="302" t="s">
        <v>53</v>
      </c>
      <c r="D61" s="251">
        <v>15000</v>
      </c>
    </row>
    <row r="62" spans="1:4" s="67" customFormat="1" ht="30.75" customHeight="1" x14ac:dyDescent="0.4">
      <c r="A62" s="300">
        <v>49</v>
      </c>
      <c r="B62" s="301" t="s">
        <v>661</v>
      </c>
      <c r="C62" s="302" t="s">
        <v>23</v>
      </c>
      <c r="D62" s="251">
        <v>10000</v>
      </c>
    </row>
    <row r="63" spans="1:4" s="67" customFormat="1" ht="30.75" customHeight="1" x14ac:dyDescent="0.4">
      <c r="A63" s="300">
        <v>50</v>
      </c>
      <c r="B63" s="301" t="s">
        <v>662</v>
      </c>
      <c r="C63" s="302" t="s">
        <v>153</v>
      </c>
      <c r="D63" s="251">
        <v>15000</v>
      </c>
    </row>
    <row r="64" spans="1:4" ht="30.75" customHeight="1" x14ac:dyDescent="0.4">
      <c r="A64" s="300">
        <v>51</v>
      </c>
      <c r="B64" s="301" t="s">
        <v>663</v>
      </c>
      <c r="C64" s="302" t="s">
        <v>664</v>
      </c>
      <c r="D64" s="251">
        <v>65000</v>
      </c>
    </row>
    <row r="65" spans="1:5" ht="30.75" customHeight="1" x14ac:dyDescent="0.4">
      <c r="A65" s="300">
        <v>52</v>
      </c>
      <c r="B65" s="301" t="s">
        <v>665</v>
      </c>
      <c r="C65" s="302" t="s">
        <v>666</v>
      </c>
      <c r="D65" s="251">
        <v>115000</v>
      </c>
    </row>
    <row r="66" spans="1:5" ht="30.75" customHeight="1" x14ac:dyDescent="0.4">
      <c r="A66" s="300">
        <v>53</v>
      </c>
      <c r="B66" s="301" t="s">
        <v>667</v>
      </c>
      <c r="C66" s="302" t="s">
        <v>61</v>
      </c>
      <c r="D66" s="251">
        <v>30000</v>
      </c>
    </row>
    <row r="67" spans="1:5" ht="30.75" customHeight="1" x14ac:dyDescent="0.4">
      <c r="A67" s="300">
        <v>54</v>
      </c>
      <c r="B67" s="301" t="s">
        <v>668</v>
      </c>
      <c r="C67" s="302" t="s">
        <v>669</v>
      </c>
      <c r="D67" s="251">
        <v>30000</v>
      </c>
    </row>
    <row r="68" spans="1:5" ht="30.75" customHeight="1" x14ac:dyDescent="0.4">
      <c r="A68" s="300">
        <v>55</v>
      </c>
      <c r="B68" s="305" t="s">
        <v>670</v>
      </c>
      <c r="C68" s="306" t="s">
        <v>671</v>
      </c>
      <c r="D68" s="251">
        <v>30000</v>
      </c>
    </row>
    <row r="69" spans="1:5" ht="30.75" customHeight="1" x14ac:dyDescent="0.4">
      <c r="A69" s="300">
        <v>56</v>
      </c>
      <c r="B69" s="305" t="s">
        <v>672</v>
      </c>
      <c r="C69" s="306" t="s">
        <v>129</v>
      </c>
      <c r="D69" s="251">
        <v>10000</v>
      </c>
    </row>
    <row r="70" spans="1:5" ht="30.75" customHeight="1" x14ac:dyDescent="0.4">
      <c r="A70" s="300">
        <v>57</v>
      </c>
      <c r="B70" s="305" t="s">
        <v>673</v>
      </c>
      <c r="C70" s="306" t="s">
        <v>278</v>
      </c>
      <c r="D70" s="251">
        <v>25000</v>
      </c>
    </row>
    <row r="71" spans="1:5" ht="37.5" customHeight="1" x14ac:dyDescent="0.4">
      <c r="A71" s="300">
        <v>58</v>
      </c>
      <c r="B71" s="305" t="s">
        <v>674</v>
      </c>
      <c r="C71" s="306" t="s">
        <v>278</v>
      </c>
      <c r="D71" s="251">
        <v>25000</v>
      </c>
      <c r="E71" s="67"/>
    </row>
    <row r="72" spans="1:5" ht="30.75" customHeight="1" x14ac:dyDescent="0.4">
      <c r="A72" s="300">
        <v>59</v>
      </c>
      <c r="B72" s="305" t="s">
        <v>675</v>
      </c>
      <c r="C72" s="306" t="s">
        <v>278</v>
      </c>
      <c r="D72" s="251">
        <v>25000</v>
      </c>
      <c r="E72" s="67"/>
    </row>
    <row r="73" spans="1:5" ht="26.25" x14ac:dyDescent="0.4">
      <c r="A73" s="300">
        <v>60</v>
      </c>
      <c r="B73" s="305" t="s">
        <v>676</v>
      </c>
      <c r="C73" s="306" t="s">
        <v>278</v>
      </c>
      <c r="D73" s="251">
        <v>25000</v>
      </c>
      <c r="E73" s="57"/>
    </row>
    <row r="74" spans="1:5" ht="26.25" x14ac:dyDescent="0.4">
      <c r="A74" s="300">
        <v>61</v>
      </c>
      <c r="B74" s="305" t="s">
        <v>677</v>
      </c>
      <c r="C74" s="306" t="s">
        <v>368</v>
      </c>
      <c r="D74" s="251">
        <v>20000</v>
      </c>
      <c r="E74" s="67"/>
    </row>
    <row r="75" spans="1:5" ht="26.25" x14ac:dyDescent="0.4">
      <c r="A75" s="303">
        <v>62</v>
      </c>
      <c r="B75" s="305" t="s">
        <v>678</v>
      </c>
      <c r="C75" s="306" t="s">
        <v>679</v>
      </c>
      <c r="D75" s="251">
        <v>30000</v>
      </c>
      <c r="E75" s="67"/>
    </row>
    <row r="76" spans="1:5" ht="27" thickBot="1" x14ac:dyDescent="0.45">
      <c r="A76" s="303">
        <v>63</v>
      </c>
      <c r="B76" s="305" t="s">
        <v>680</v>
      </c>
      <c r="C76" s="306" t="s">
        <v>133</v>
      </c>
      <c r="D76" s="251">
        <v>60000</v>
      </c>
    </row>
    <row r="77" spans="1:5" ht="27" thickBot="1" x14ac:dyDescent="0.4">
      <c r="A77" s="307"/>
      <c r="B77" s="238"/>
      <c r="C77" s="308"/>
      <c r="D77" s="309">
        <f>SUM(D14:D76)</f>
        <v>1961000</v>
      </c>
    </row>
    <row r="78" spans="1:5" ht="23.25" x14ac:dyDescent="0.35">
      <c r="B78"/>
      <c r="D78" s="63"/>
    </row>
    <row r="79" spans="1:5" ht="23.25" x14ac:dyDescent="0.35">
      <c r="A79" s="57"/>
      <c r="B79" s="134"/>
      <c r="C79" s="57"/>
      <c r="D79" s="63"/>
    </row>
    <row r="80" spans="1:5" ht="24" thickBot="1" x14ac:dyDescent="0.4">
      <c r="A80" s="57"/>
      <c r="B80" s="310"/>
      <c r="C80" s="137"/>
      <c r="D80" s="63"/>
    </row>
    <row r="81" spans="1:4" ht="26.25" x14ac:dyDescent="0.35">
      <c r="A81" s="57"/>
      <c r="B81" s="311" t="s">
        <v>386</v>
      </c>
      <c r="C81" s="242"/>
      <c r="D81" s="63"/>
    </row>
    <row r="82" spans="1:4" ht="26.25" x14ac:dyDescent="0.35">
      <c r="A82" s="57"/>
      <c r="B82" s="312" t="s">
        <v>387</v>
      </c>
      <c r="C82" s="313"/>
      <c r="D82" s="63"/>
    </row>
    <row r="83" spans="1:4" ht="23.25" x14ac:dyDescent="0.35">
      <c r="A83" s="57"/>
      <c r="B83" s="53"/>
      <c r="C83" s="57"/>
      <c r="D83" s="63"/>
    </row>
    <row r="91" spans="1:4" x14ac:dyDescent="0.25">
      <c r="D91" s="241"/>
    </row>
  </sheetData>
  <autoFilter ref="A13:D79" xr:uid="{00000000-0009-0000-0000-000005000000}">
    <sortState xmlns:xlrd2="http://schemas.microsoft.com/office/spreadsheetml/2017/richdata2" ref="A14:F61">
      <sortCondition ref="B13:B61"/>
    </sortState>
  </autoFilter>
  <mergeCells count="2">
    <mergeCell ref="A10:D10"/>
    <mergeCell ref="A11:D11"/>
  </mergeCells>
  <pageMargins left="0.33" right="0" top="0.37" bottom="0.34" header="0.18" footer="0.17"/>
  <pageSetup paperSize="129" scale="76" fitToHeight="0" orientation="landscape" r:id="rId1"/>
  <rowBreaks count="1" manualBreakCount="1">
    <brk id="6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87"/>
  <sheetViews>
    <sheetView zoomScale="50" zoomScaleNormal="50" zoomScaleSheetLayoutView="50" workbookViewId="0">
      <selection activeCell="B9" sqref="B9:E9"/>
    </sheetView>
  </sheetViews>
  <sheetFormatPr baseColWidth="10" defaultRowHeight="15" x14ac:dyDescent="0.25"/>
  <cols>
    <col min="1" max="1" width="0.28515625" customWidth="1"/>
    <col min="2" max="2" width="10.42578125" customWidth="1"/>
    <col min="3" max="3" width="76.85546875" style="195" customWidth="1"/>
    <col min="4" max="4" width="71.5703125" bestFit="1" customWidth="1"/>
    <col min="5" max="5" width="42.7109375" customWidth="1"/>
    <col min="6" max="6" width="8.28515625" customWidth="1"/>
  </cols>
  <sheetData>
    <row r="1" spans="1:15" ht="23.25" x14ac:dyDescent="0.35">
      <c r="A1" s="58"/>
      <c r="B1" s="59"/>
      <c r="C1" s="150"/>
      <c r="D1" s="60"/>
      <c r="E1" s="62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23.25" x14ac:dyDescent="0.35">
      <c r="A2" s="58"/>
      <c r="B2" s="59"/>
      <c r="C2" s="150"/>
      <c r="D2" s="60"/>
      <c r="E2" s="62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pans="1:15" ht="23.25" x14ac:dyDescent="0.35">
      <c r="A3" s="58"/>
      <c r="B3" s="59"/>
      <c r="C3" s="150"/>
      <c r="D3" s="60"/>
      <c r="E3" s="62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4" spans="1:15" ht="23.25" x14ac:dyDescent="0.35">
      <c r="A4" s="58"/>
      <c r="B4" s="59"/>
      <c r="C4" s="150"/>
      <c r="D4" s="60"/>
      <c r="E4" s="62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23.25" x14ac:dyDescent="0.35">
      <c r="A5" s="58"/>
      <c r="B5" s="59"/>
      <c r="C5" s="150"/>
      <c r="D5" s="60"/>
      <c r="E5" s="62"/>
      <c r="F5" s="151"/>
      <c r="G5" s="151"/>
      <c r="H5" s="151"/>
      <c r="I5" s="151"/>
      <c r="J5" s="151"/>
      <c r="K5" s="151"/>
      <c r="L5" s="151"/>
      <c r="M5" s="151"/>
      <c r="N5" s="151"/>
      <c r="O5" s="151"/>
    </row>
    <row r="6" spans="1:15" ht="23.25" x14ac:dyDescent="0.35">
      <c r="A6" s="58"/>
      <c r="B6" s="59"/>
      <c r="C6" s="150"/>
      <c r="D6" s="60"/>
      <c r="E6" s="62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5" ht="23.25" x14ac:dyDescent="0.35">
      <c r="A7" s="58"/>
      <c r="B7" s="59"/>
      <c r="C7"/>
      <c r="E7" s="62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ht="62.25" customHeight="1" x14ac:dyDescent="0.35">
      <c r="A8" s="58"/>
      <c r="B8" s="59"/>
      <c r="C8" s="150"/>
      <c r="D8" s="60"/>
      <c r="E8" s="62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ht="69" customHeight="1" x14ac:dyDescent="0.55000000000000004">
      <c r="A9" s="58"/>
      <c r="B9" s="439" t="s">
        <v>681</v>
      </c>
      <c r="C9" s="440"/>
      <c r="D9" s="440"/>
      <c r="E9" s="440"/>
      <c r="F9" s="151"/>
      <c r="G9" s="151"/>
      <c r="H9" s="151"/>
      <c r="I9" s="151"/>
      <c r="J9" s="151"/>
      <c r="K9" s="151"/>
      <c r="L9" s="151"/>
      <c r="M9" s="151"/>
      <c r="N9" s="151"/>
      <c r="O9" s="151"/>
    </row>
    <row r="10" spans="1:15" ht="33.75" x14ac:dyDescent="0.5">
      <c r="A10" s="58"/>
      <c r="B10" s="427" t="s">
        <v>682</v>
      </c>
      <c r="C10" s="427"/>
      <c r="D10" s="427"/>
      <c r="E10" s="427"/>
      <c r="F10" s="427"/>
      <c r="G10" s="151"/>
      <c r="H10" s="151"/>
      <c r="I10" s="151"/>
      <c r="J10" s="151"/>
      <c r="K10" s="151"/>
      <c r="L10" s="151"/>
      <c r="M10" s="151"/>
      <c r="N10" s="151"/>
      <c r="O10" s="151"/>
    </row>
    <row r="11" spans="1:15" ht="36.75" thickBot="1" x14ac:dyDescent="0.6">
      <c r="A11" s="58"/>
      <c r="B11" s="59"/>
      <c r="C11" s="69" t="s">
        <v>2</v>
      </c>
      <c r="D11" s="60"/>
      <c r="E11" s="60"/>
      <c r="F11" s="151"/>
      <c r="G11" s="151"/>
      <c r="H11" s="151"/>
      <c r="I11" s="151"/>
      <c r="J11" s="151"/>
      <c r="K11" s="151"/>
      <c r="L11" s="151"/>
      <c r="M11" s="151"/>
      <c r="N11" s="151"/>
      <c r="O11" s="151"/>
    </row>
    <row r="12" spans="1:15" s="319" customFormat="1" ht="67.5" customHeight="1" thickBot="1" x14ac:dyDescent="0.3">
      <c r="A12" s="315"/>
      <c r="B12" s="316" t="s">
        <v>81</v>
      </c>
      <c r="C12" s="317" t="s">
        <v>82</v>
      </c>
      <c r="D12" s="317" t="s">
        <v>85</v>
      </c>
      <c r="E12" s="318" t="s">
        <v>683</v>
      </c>
      <c r="G12" s="320"/>
      <c r="H12" s="320"/>
      <c r="I12" s="320"/>
      <c r="J12" s="320"/>
      <c r="K12" s="320"/>
      <c r="L12" s="320"/>
      <c r="M12" s="320"/>
      <c r="N12" s="320"/>
      <c r="O12" s="320"/>
    </row>
    <row r="13" spans="1:15" ht="29.25" customHeight="1" x14ac:dyDescent="0.35">
      <c r="A13" s="142"/>
      <c r="B13" s="321">
        <v>1</v>
      </c>
      <c r="C13" s="322" t="s">
        <v>684</v>
      </c>
      <c r="D13" s="323" t="s">
        <v>685</v>
      </c>
      <c r="E13" s="324">
        <v>20000</v>
      </c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15" ht="29.25" customHeight="1" x14ac:dyDescent="0.35">
      <c r="A14" s="142"/>
      <c r="B14" s="325">
        <v>2</v>
      </c>
      <c r="C14" s="326" t="s">
        <v>686</v>
      </c>
      <c r="D14" s="143" t="s">
        <v>687</v>
      </c>
      <c r="E14" s="148">
        <v>20000</v>
      </c>
      <c r="F14" s="151"/>
      <c r="G14" s="151"/>
      <c r="H14" s="151"/>
      <c r="I14" s="151"/>
      <c r="J14" s="151"/>
      <c r="K14" s="151"/>
      <c r="L14" s="151"/>
      <c r="M14" s="151"/>
      <c r="N14" s="151"/>
    </row>
    <row r="15" spans="1:15" ht="29.25" customHeight="1" x14ac:dyDescent="0.35">
      <c r="A15" s="142"/>
      <c r="B15" s="325">
        <v>3</v>
      </c>
      <c r="C15" s="326" t="s">
        <v>688</v>
      </c>
      <c r="D15" s="143" t="s">
        <v>689</v>
      </c>
      <c r="E15" s="148">
        <v>30000</v>
      </c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5" ht="29.25" customHeight="1" x14ac:dyDescent="0.35">
      <c r="A16" s="142"/>
      <c r="B16" s="325">
        <v>4</v>
      </c>
      <c r="C16" s="326" t="s">
        <v>690</v>
      </c>
      <c r="D16" s="143" t="s">
        <v>129</v>
      </c>
      <c r="E16" s="327">
        <v>10000</v>
      </c>
      <c r="F16" s="151"/>
      <c r="G16" s="151"/>
      <c r="H16" s="151"/>
      <c r="I16" s="151"/>
      <c r="J16" s="151"/>
      <c r="K16" s="151"/>
      <c r="L16" s="151"/>
      <c r="M16" s="151"/>
      <c r="N16" s="151"/>
    </row>
    <row r="17" spans="1:15" ht="29.25" customHeight="1" x14ac:dyDescent="0.35">
      <c r="A17" s="142"/>
      <c r="B17" s="325">
        <v>5</v>
      </c>
      <c r="C17" s="326" t="s">
        <v>691</v>
      </c>
      <c r="D17" s="143" t="s">
        <v>142</v>
      </c>
      <c r="E17" s="148">
        <v>35000</v>
      </c>
      <c r="F17" s="151"/>
      <c r="G17" s="151"/>
      <c r="H17" s="151"/>
      <c r="I17" s="151"/>
      <c r="J17" s="151"/>
      <c r="K17" s="151"/>
      <c r="L17" s="151"/>
      <c r="M17" s="151"/>
      <c r="N17" s="151"/>
    </row>
    <row r="18" spans="1:15" ht="29.25" customHeight="1" x14ac:dyDescent="0.35">
      <c r="A18" s="142"/>
      <c r="B18" s="325">
        <v>6</v>
      </c>
      <c r="C18" s="326" t="s">
        <v>692</v>
      </c>
      <c r="D18" s="143" t="s">
        <v>580</v>
      </c>
      <c r="E18" s="148">
        <v>25000</v>
      </c>
      <c r="F18" s="151"/>
      <c r="G18" s="151"/>
      <c r="H18" s="151"/>
      <c r="I18" s="151"/>
      <c r="J18" s="151"/>
      <c r="K18" s="151"/>
      <c r="L18" s="151"/>
      <c r="M18" s="151"/>
      <c r="N18" s="151"/>
    </row>
    <row r="19" spans="1:15" ht="29.25" customHeight="1" x14ac:dyDescent="0.35">
      <c r="A19" s="142"/>
      <c r="B19" s="325">
        <v>7</v>
      </c>
      <c r="C19" s="326" t="s">
        <v>693</v>
      </c>
      <c r="D19" s="143" t="s">
        <v>324</v>
      </c>
      <c r="E19" s="148">
        <v>25000</v>
      </c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5" ht="29.25" customHeight="1" x14ac:dyDescent="0.35">
      <c r="A20" s="142"/>
      <c r="B20" s="325">
        <v>8</v>
      </c>
      <c r="C20" s="326" t="s">
        <v>694</v>
      </c>
      <c r="D20" s="143" t="s">
        <v>695</v>
      </c>
      <c r="E20" s="327">
        <v>40000</v>
      </c>
      <c r="F20" s="151"/>
      <c r="G20" s="151"/>
      <c r="H20" s="151"/>
      <c r="I20" s="151"/>
      <c r="J20" s="151"/>
      <c r="K20" s="151"/>
      <c r="L20" s="151"/>
      <c r="M20" s="151"/>
      <c r="N20" s="151"/>
    </row>
    <row r="21" spans="1:15" ht="29.25" customHeight="1" x14ac:dyDescent="0.35">
      <c r="A21" s="142"/>
      <c r="B21" s="325">
        <v>9</v>
      </c>
      <c r="C21" s="326" t="s">
        <v>696</v>
      </c>
      <c r="D21" s="143" t="s">
        <v>697</v>
      </c>
      <c r="E21" s="148">
        <v>20000</v>
      </c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5" ht="29.25" customHeight="1" x14ac:dyDescent="0.35">
      <c r="A22" s="142"/>
      <c r="B22" s="325">
        <v>10</v>
      </c>
      <c r="C22" s="326" t="s">
        <v>698</v>
      </c>
      <c r="D22" s="143" t="s">
        <v>53</v>
      </c>
      <c r="E22" s="148">
        <v>16500</v>
      </c>
      <c r="F22" s="151"/>
      <c r="G22" s="151"/>
      <c r="H22" s="151"/>
      <c r="I22" s="151"/>
      <c r="J22" s="151"/>
      <c r="K22" s="151"/>
      <c r="L22" s="151"/>
      <c r="M22" s="151"/>
      <c r="N22" s="151"/>
    </row>
    <row r="23" spans="1:15" ht="29.25" customHeight="1" x14ac:dyDescent="0.35">
      <c r="A23" s="142"/>
      <c r="B23" s="325">
        <v>11</v>
      </c>
      <c r="C23" s="326" t="s">
        <v>699</v>
      </c>
      <c r="D23" s="143" t="s">
        <v>541</v>
      </c>
      <c r="E23" s="148">
        <v>45000</v>
      </c>
      <c r="F23" s="151"/>
      <c r="G23" s="151"/>
      <c r="H23" s="151"/>
      <c r="I23" s="151"/>
      <c r="J23" s="151"/>
      <c r="K23" s="151"/>
      <c r="L23" s="151"/>
      <c r="M23" s="151"/>
      <c r="N23" s="151"/>
    </row>
    <row r="24" spans="1:15" s="328" customFormat="1" ht="29.25" customHeight="1" x14ac:dyDescent="0.35">
      <c r="A24" s="142"/>
      <c r="B24" s="325">
        <v>12</v>
      </c>
      <c r="C24" s="326" t="s">
        <v>700</v>
      </c>
      <c r="D24" s="143" t="s">
        <v>185</v>
      </c>
      <c r="E24" s="148">
        <v>20000</v>
      </c>
      <c r="F24" s="151"/>
      <c r="G24" s="151"/>
      <c r="H24" s="151"/>
      <c r="I24" s="151"/>
      <c r="J24" s="151"/>
      <c r="K24" s="151"/>
      <c r="L24" s="151"/>
      <c r="M24" s="151"/>
      <c r="N24" s="151"/>
      <c r="O24" s="151"/>
    </row>
    <row r="25" spans="1:15" ht="29.25" customHeight="1" x14ac:dyDescent="0.35">
      <c r="A25" s="142"/>
      <c r="B25" s="325">
        <v>13</v>
      </c>
      <c r="C25" s="326" t="s">
        <v>701</v>
      </c>
      <c r="D25" s="143" t="s">
        <v>153</v>
      </c>
      <c r="E25" s="148">
        <v>10000</v>
      </c>
      <c r="F25" s="151"/>
      <c r="G25" s="151"/>
      <c r="H25" s="151"/>
      <c r="I25" s="151"/>
      <c r="J25" s="151"/>
      <c r="K25" s="151"/>
      <c r="L25" s="151"/>
      <c r="M25" s="151"/>
      <c r="N25" s="151"/>
    </row>
    <row r="26" spans="1:15" ht="29.25" customHeight="1" x14ac:dyDescent="0.35">
      <c r="A26" s="142"/>
      <c r="B26" s="325">
        <v>14</v>
      </c>
      <c r="C26" s="326" t="s">
        <v>702</v>
      </c>
      <c r="D26" s="143" t="s">
        <v>703</v>
      </c>
      <c r="E26" s="148">
        <v>50000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ht="29.25" customHeight="1" x14ac:dyDescent="0.35">
      <c r="A27" s="142"/>
      <c r="B27" s="325">
        <v>15</v>
      </c>
      <c r="C27" s="326" t="s">
        <v>704</v>
      </c>
      <c r="D27" s="143" t="s">
        <v>137</v>
      </c>
      <c r="E27" s="327">
        <v>25000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ht="29.25" customHeight="1" x14ac:dyDescent="0.35">
      <c r="A28" s="142"/>
      <c r="B28" s="325">
        <v>16</v>
      </c>
      <c r="C28" s="326" t="s">
        <v>705</v>
      </c>
      <c r="D28" s="143" t="s">
        <v>695</v>
      </c>
      <c r="E28" s="327">
        <v>40000</v>
      </c>
      <c r="F28" s="151"/>
      <c r="G28" s="151"/>
      <c r="H28" s="151"/>
      <c r="I28" s="151"/>
      <c r="J28" s="151"/>
      <c r="K28" s="151"/>
      <c r="L28" s="151"/>
      <c r="M28" s="151"/>
      <c r="N28" s="151"/>
      <c r="O28" s="151"/>
    </row>
    <row r="29" spans="1:15" ht="29.25" customHeight="1" x14ac:dyDescent="0.35">
      <c r="A29" s="142"/>
      <c r="B29" s="325">
        <v>17</v>
      </c>
      <c r="C29" s="326" t="s">
        <v>706</v>
      </c>
      <c r="D29" s="143" t="s">
        <v>142</v>
      </c>
      <c r="E29" s="148">
        <v>35000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</row>
    <row r="30" spans="1:15" s="328" customFormat="1" ht="29.25" customHeight="1" x14ac:dyDescent="0.35">
      <c r="A30" s="142"/>
      <c r="B30" s="325">
        <v>18</v>
      </c>
      <c r="C30" s="326" t="s">
        <v>707</v>
      </c>
      <c r="D30" s="143" t="s">
        <v>142</v>
      </c>
      <c r="E30" s="148">
        <v>35000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</row>
    <row r="31" spans="1:15" ht="29.25" customHeight="1" x14ac:dyDescent="0.35">
      <c r="A31" s="142"/>
      <c r="B31" s="325">
        <v>19</v>
      </c>
      <c r="C31" s="326" t="s">
        <v>708</v>
      </c>
      <c r="D31" s="143" t="s">
        <v>175</v>
      </c>
      <c r="E31" s="148">
        <v>25000</v>
      </c>
      <c r="F31" s="151"/>
      <c r="G31" s="151"/>
      <c r="H31" s="151"/>
      <c r="I31" s="151"/>
      <c r="J31" s="151"/>
      <c r="K31" s="151"/>
      <c r="L31" s="151"/>
      <c r="M31" s="151"/>
      <c r="N31" s="151"/>
      <c r="O31" s="151"/>
    </row>
    <row r="32" spans="1:15" ht="29.25" customHeight="1" x14ac:dyDescent="0.35">
      <c r="A32" s="142"/>
      <c r="B32" s="325">
        <v>20</v>
      </c>
      <c r="C32" s="326" t="s">
        <v>709</v>
      </c>
      <c r="D32" s="143" t="s">
        <v>710</v>
      </c>
      <c r="E32" s="148">
        <v>15000</v>
      </c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1:15" ht="29.25" customHeight="1" x14ac:dyDescent="0.35">
      <c r="A33" s="142"/>
      <c r="B33" s="325">
        <v>21</v>
      </c>
      <c r="C33" s="326" t="s">
        <v>711</v>
      </c>
      <c r="D33" s="143" t="s">
        <v>324</v>
      </c>
      <c r="E33" s="148">
        <v>30000</v>
      </c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1:15" ht="29.25" customHeight="1" x14ac:dyDescent="0.35">
      <c r="A34" s="142"/>
      <c r="B34" s="325">
        <v>22</v>
      </c>
      <c r="C34" s="326" t="s">
        <v>712</v>
      </c>
      <c r="D34" s="143" t="s">
        <v>713</v>
      </c>
      <c r="E34" s="148">
        <v>35000</v>
      </c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1:15" ht="29.25" customHeight="1" x14ac:dyDescent="0.35">
      <c r="A35" s="142"/>
      <c r="B35" s="325">
        <v>23</v>
      </c>
      <c r="C35" s="326" t="s">
        <v>714</v>
      </c>
      <c r="D35" s="143" t="s">
        <v>687</v>
      </c>
      <c r="E35" s="327">
        <v>20000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1:15" ht="29.25" customHeight="1" x14ac:dyDescent="0.35">
      <c r="A36" s="142"/>
      <c r="B36" s="325">
        <v>24</v>
      </c>
      <c r="C36" s="326" t="s">
        <v>715</v>
      </c>
      <c r="D36" s="143" t="s">
        <v>716</v>
      </c>
      <c r="E36" s="148">
        <v>25000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</row>
    <row r="37" spans="1:15" ht="29.25" customHeight="1" x14ac:dyDescent="0.35">
      <c r="A37" s="142"/>
      <c r="B37" s="325">
        <v>25</v>
      </c>
      <c r="C37" s="326" t="s">
        <v>717</v>
      </c>
      <c r="D37" s="143" t="s">
        <v>308</v>
      </c>
      <c r="E37" s="148">
        <v>20000</v>
      </c>
      <c r="F37" s="151"/>
      <c r="G37" s="151"/>
      <c r="H37" s="151"/>
      <c r="I37" s="151"/>
      <c r="J37" s="151"/>
      <c r="K37" s="151"/>
      <c r="L37" s="151"/>
      <c r="M37" s="151"/>
      <c r="N37" s="151"/>
      <c r="O37" s="151"/>
    </row>
    <row r="38" spans="1:15" ht="29.25" customHeight="1" x14ac:dyDescent="0.35">
      <c r="A38" s="142"/>
      <c r="B38" s="325">
        <v>26</v>
      </c>
      <c r="C38" s="326" t="s">
        <v>718</v>
      </c>
      <c r="D38" s="143" t="s">
        <v>142</v>
      </c>
      <c r="E38" s="148">
        <v>35000</v>
      </c>
      <c r="F38" s="151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1:15" ht="29.25" customHeight="1" x14ac:dyDescent="0.35">
      <c r="A39" s="142"/>
      <c r="B39" s="325">
        <v>27</v>
      </c>
      <c r="C39" s="326" t="s">
        <v>719</v>
      </c>
      <c r="D39" s="143" t="s">
        <v>324</v>
      </c>
      <c r="E39" s="327">
        <v>30000</v>
      </c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0" spans="1:15" ht="29.25" customHeight="1" x14ac:dyDescent="0.35">
      <c r="A40" s="142"/>
      <c r="B40" s="325">
        <v>28</v>
      </c>
      <c r="C40" s="326" t="s">
        <v>720</v>
      </c>
      <c r="D40" s="143" t="s">
        <v>142</v>
      </c>
      <c r="E40" s="148">
        <v>35000</v>
      </c>
      <c r="F40" s="151"/>
      <c r="G40" s="151"/>
      <c r="H40" s="151"/>
      <c r="I40" s="151"/>
      <c r="J40" s="151"/>
      <c r="K40" s="151"/>
      <c r="L40" s="151"/>
      <c r="M40" s="151"/>
      <c r="N40" s="151"/>
      <c r="O40" s="151"/>
    </row>
    <row r="41" spans="1:15" ht="29.25" customHeight="1" x14ac:dyDescent="0.35">
      <c r="A41" s="142"/>
      <c r="B41" s="325">
        <v>29</v>
      </c>
      <c r="C41" s="329" t="s">
        <v>721</v>
      </c>
      <c r="D41" s="144" t="s">
        <v>722</v>
      </c>
      <c r="E41" s="148">
        <v>50000</v>
      </c>
      <c r="F41" s="151"/>
      <c r="G41" s="151"/>
      <c r="H41" s="151"/>
      <c r="I41" s="151"/>
      <c r="J41" s="151"/>
      <c r="K41" s="151"/>
      <c r="L41" s="151"/>
      <c r="M41" s="151"/>
      <c r="N41" s="151"/>
      <c r="O41" s="151"/>
    </row>
    <row r="42" spans="1:15" ht="29.25" customHeight="1" x14ac:dyDescent="0.35">
      <c r="A42" s="142"/>
      <c r="B42" s="325">
        <v>30</v>
      </c>
      <c r="C42" s="326" t="s">
        <v>723</v>
      </c>
      <c r="D42" s="143" t="s">
        <v>724</v>
      </c>
      <c r="E42" s="327">
        <v>85000</v>
      </c>
      <c r="F42" s="151"/>
      <c r="G42" s="151"/>
      <c r="H42" s="151"/>
      <c r="I42" s="151"/>
      <c r="J42" s="151"/>
      <c r="K42" s="151"/>
      <c r="L42" s="151"/>
      <c r="M42" s="151"/>
      <c r="N42" s="151"/>
      <c r="O42" s="151"/>
    </row>
    <row r="43" spans="1:15" ht="29.25" customHeight="1" x14ac:dyDescent="0.35">
      <c r="A43" s="142"/>
      <c r="B43" s="325">
        <v>31</v>
      </c>
      <c r="C43" s="326" t="s">
        <v>725</v>
      </c>
      <c r="D43" s="143" t="s">
        <v>263</v>
      </c>
      <c r="E43" s="327">
        <v>30000</v>
      </c>
      <c r="F43" s="151"/>
      <c r="G43" s="151"/>
      <c r="H43" s="151"/>
      <c r="I43" s="151"/>
      <c r="J43" s="151"/>
      <c r="K43" s="151"/>
      <c r="L43" s="151"/>
      <c r="M43" s="151"/>
      <c r="N43" s="151"/>
      <c r="O43" s="151"/>
    </row>
    <row r="44" spans="1:15" ht="29.25" customHeight="1" x14ac:dyDescent="0.35">
      <c r="A44" s="142"/>
      <c r="B44" s="325">
        <v>32</v>
      </c>
      <c r="C44" s="326" t="s">
        <v>726</v>
      </c>
      <c r="D44" s="143" t="s">
        <v>433</v>
      </c>
      <c r="E44" s="148">
        <v>25000</v>
      </c>
      <c r="F44" s="151"/>
      <c r="G44" s="151"/>
      <c r="H44" s="151"/>
      <c r="I44" s="151"/>
      <c r="J44" s="151"/>
      <c r="K44" s="151"/>
      <c r="L44" s="151"/>
      <c r="M44" s="151"/>
      <c r="N44" s="151"/>
      <c r="O44" s="151"/>
    </row>
    <row r="45" spans="1:15" ht="29.25" customHeight="1" x14ac:dyDescent="0.35">
      <c r="A45" s="142"/>
      <c r="B45" s="325">
        <v>33</v>
      </c>
      <c r="C45" s="329" t="s">
        <v>727</v>
      </c>
      <c r="D45" s="144" t="s">
        <v>728</v>
      </c>
      <c r="E45" s="148">
        <v>20000</v>
      </c>
      <c r="F45" s="151"/>
      <c r="G45" s="151"/>
      <c r="H45" s="151"/>
      <c r="I45" s="151"/>
      <c r="J45" s="151"/>
      <c r="K45" s="151"/>
      <c r="L45" s="151"/>
      <c r="M45" s="151"/>
      <c r="N45" s="151"/>
      <c r="O45" s="151"/>
    </row>
    <row r="46" spans="1:15" ht="29.25" customHeight="1" x14ac:dyDescent="0.35">
      <c r="A46" s="142"/>
      <c r="B46" s="325">
        <v>34</v>
      </c>
      <c r="C46" s="326" t="s">
        <v>729</v>
      </c>
      <c r="D46" s="143" t="s">
        <v>730</v>
      </c>
      <c r="E46" s="327">
        <v>90000</v>
      </c>
      <c r="F46" s="151"/>
      <c r="G46" s="151"/>
      <c r="H46" s="151"/>
      <c r="I46" s="151"/>
      <c r="J46" s="151"/>
      <c r="K46" s="151"/>
      <c r="L46" s="151"/>
      <c r="M46" s="151"/>
      <c r="N46" s="151"/>
      <c r="O46" s="151"/>
    </row>
    <row r="47" spans="1:15" ht="29.25" customHeight="1" x14ac:dyDescent="0.35">
      <c r="A47" s="142"/>
      <c r="B47" s="325">
        <v>35</v>
      </c>
      <c r="C47" s="326" t="s">
        <v>731</v>
      </c>
      <c r="D47" s="143" t="s">
        <v>61</v>
      </c>
      <c r="E47" s="148">
        <v>60000</v>
      </c>
      <c r="F47" s="151"/>
      <c r="G47" s="151"/>
      <c r="H47" s="151"/>
      <c r="I47" s="151"/>
      <c r="J47" s="151"/>
      <c r="K47" s="151"/>
      <c r="L47" s="151"/>
      <c r="M47" s="151"/>
      <c r="N47" s="151"/>
      <c r="O47" s="151"/>
    </row>
    <row r="48" spans="1:15" ht="29.25" customHeight="1" x14ac:dyDescent="0.35">
      <c r="A48" s="142"/>
      <c r="B48" s="325">
        <v>36</v>
      </c>
      <c r="C48" s="326" t="s">
        <v>732</v>
      </c>
      <c r="D48" s="143" t="s">
        <v>142</v>
      </c>
      <c r="E48" s="148">
        <v>35000</v>
      </c>
      <c r="F48" s="151"/>
      <c r="G48" s="151"/>
      <c r="H48" s="151"/>
      <c r="I48" s="151"/>
      <c r="J48" s="151"/>
      <c r="K48" s="151"/>
      <c r="L48" s="151"/>
      <c r="M48" s="151"/>
      <c r="N48" s="151"/>
      <c r="O48" s="151"/>
    </row>
    <row r="49" spans="1:15" ht="29.25" customHeight="1" x14ac:dyDescent="0.35">
      <c r="A49" s="142"/>
      <c r="B49" s="325">
        <v>37</v>
      </c>
      <c r="C49" s="326" t="s">
        <v>733</v>
      </c>
      <c r="D49" s="143" t="s">
        <v>695</v>
      </c>
      <c r="E49" s="148">
        <v>40000</v>
      </c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1:15" ht="29.25" customHeight="1" x14ac:dyDescent="0.35">
      <c r="A50" s="142"/>
      <c r="B50" s="325">
        <v>38</v>
      </c>
      <c r="C50" s="326" t="s">
        <v>734</v>
      </c>
      <c r="D50" s="143" t="s">
        <v>312</v>
      </c>
      <c r="E50" s="148">
        <v>50000</v>
      </c>
      <c r="F50" s="151"/>
      <c r="G50" s="151"/>
      <c r="H50" s="151"/>
      <c r="I50" s="151"/>
      <c r="J50" s="151"/>
      <c r="K50" s="151"/>
      <c r="L50" s="151"/>
      <c r="M50" s="151"/>
      <c r="N50" s="151"/>
      <c r="O50" s="151"/>
    </row>
    <row r="51" spans="1:15" s="328" customFormat="1" ht="29.25" customHeight="1" x14ac:dyDescent="0.35">
      <c r="A51" s="142"/>
      <c r="B51" s="325">
        <v>39</v>
      </c>
      <c r="C51" s="326" t="s">
        <v>735</v>
      </c>
      <c r="D51" s="143" t="s">
        <v>142</v>
      </c>
      <c r="E51" s="148">
        <v>35000</v>
      </c>
      <c r="F51" s="151"/>
      <c r="G51" s="151"/>
      <c r="H51" s="151"/>
      <c r="I51" s="151"/>
      <c r="J51" s="151"/>
      <c r="K51" s="151"/>
      <c r="L51" s="151"/>
      <c r="M51" s="151"/>
      <c r="N51" s="151"/>
      <c r="O51" s="151"/>
    </row>
    <row r="52" spans="1:15" ht="29.25" customHeight="1" x14ac:dyDescent="0.35">
      <c r="A52" s="142"/>
      <c r="B52" s="325">
        <v>40</v>
      </c>
      <c r="C52" s="326" t="s">
        <v>736</v>
      </c>
      <c r="D52" s="143" t="s">
        <v>625</v>
      </c>
      <c r="E52" s="148">
        <v>12000</v>
      </c>
      <c r="F52" s="151"/>
      <c r="G52" s="151"/>
      <c r="H52" s="151"/>
      <c r="I52" s="151"/>
      <c r="J52" s="151"/>
      <c r="K52" s="151"/>
      <c r="L52" s="151"/>
      <c r="M52" s="151"/>
      <c r="N52" s="151"/>
      <c r="O52" s="151"/>
    </row>
    <row r="53" spans="1:15" ht="29.25" customHeight="1" x14ac:dyDescent="0.35">
      <c r="A53" s="142"/>
      <c r="B53" s="325">
        <v>41</v>
      </c>
      <c r="C53" s="326" t="s">
        <v>737</v>
      </c>
      <c r="D53" s="143" t="s">
        <v>23</v>
      </c>
      <c r="E53" s="148">
        <v>14500</v>
      </c>
      <c r="F53" s="151"/>
      <c r="G53" s="151"/>
      <c r="H53" s="151"/>
      <c r="I53" s="151"/>
      <c r="J53" s="151"/>
      <c r="K53" s="151"/>
      <c r="L53" s="151"/>
      <c r="M53" s="151"/>
      <c r="N53" s="151"/>
      <c r="O53" s="151"/>
    </row>
    <row r="54" spans="1:15" ht="29.25" customHeight="1" x14ac:dyDescent="0.35">
      <c r="A54" s="142"/>
      <c r="B54" s="325">
        <v>42</v>
      </c>
      <c r="C54" s="326" t="s">
        <v>738</v>
      </c>
      <c r="D54" s="143" t="s">
        <v>739</v>
      </c>
      <c r="E54" s="148">
        <v>45000</v>
      </c>
      <c r="F54" s="151"/>
      <c r="G54" s="151"/>
      <c r="H54" s="151"/>
      <c r="I54" s="151"/>
      <c r="J54" s="151"/>
      <c r="K54" s="151"/>
      <c r="L54" s="151"/>
      <c r="M54" s="151"/>
      <c r="N54" s="151"/>
      <c r="O54" s="151"/>
    </row>
    <row r="55" spans="1:15" ht="29.25" customHeight="1" x14ac:dyDescent="0.35">
      <c r="A55" s="142"/>
      <c r="B55" s="325">
        <v>43</v>
      </c>
      <c r="C55" s="326" t="s">
        <v>740</v>
      </c>
      <c r="D55" s="143" t="s">
        <v>53</v>
      </c>
      <c r="E55" s="148">
        <v>20000</v>
      </c>
      <c r="F55" s="151"/>
      <c r="G55" s="151"/>
      <c r="H55" s="151"/>
      <c r="I55" s="151"/>
      <c r="J55" s="151"/>
      <c r="K55" s="151"/>
      <c r="L55" s="151"/>
      <c r="M55" s="151"/>
      <c r="N55" s="151"/>
      <c r="O55" s="151"/>
    </row>
    <row r="56" spans="1:15" ht="29.25" customHeight="1" x14ac:dyDescent="0.35">
      <c r="A56" s="142"/>
      <c r="B56" s="325">
        <v>44</v>
      </c>
      <c r="C56" s="326" t="s">
        <v>741</v>
      </c>
      <c r="D56" s="143" t="s">
        <v>142</v>
      </c>
      <c r="E56" s="148">
        <v>35000</v>
      </c>
      <c r="F56" s="151"/>
      <c r="G56" s="151"/>
      <c r="H56" s="151"/>
      <c r="I56" s="151"/>
      <c r="J56" s="151"/>
      <c r="K56" s="151"/>
      <c r="L56" s="151"/>
      <c r="M56" s="151"/>
      <c r="N56" s="151"/>
      <c r="O56" s="151"/>
    </row>
    <row r="57" spans="1:15" ht="29.25" customHeight="1" x14ac:dyDescent="0.35">
      <c r="A57" s="142"/>
      <c r="B57" s="325">
        <v>45</v>
      </c>
      <c r="C57" s="330" t="s">
        <v>742</v>
      </c>
      <c r="D57" s="143" t="s">
        <v>61</v>
      </c>
      <c r="E57" s="148">
        <v>60000</v>
      </c>
      <c r="F57" s="151"/>
      <c r="G57" s="151"/>
      <c r="H57" s="151"/>
      <c r="I57" s="151"/>
      <c r="J57" s="151"/>
      <c r="K57" s="151"/>
      <c r="L57" s="151"/>
      <c r="M57" s="151"/>
      <c r="N57" s="151"/>
      <c r="O57" s="151"/>
    </row>
    <row r="58" spans="1:15" ht="29.25" customHeight="1" x14ac:dyDescent="0.35">
      <c r="A58" s="142"/>
      <c r="B58" s="325">
        <v>46</v>
      </c>
      <c r="C58" s="331" t="s">
        <v>743</v>
      </c>
      <c r="D58" s="143" t="s">
        <v>53</v>
      </c>
      <c r="E58" s="332">
        <v>15000</v>
      </c>
      <c r="F58" s="151"/>
      <c r="G58" s="151"/>
      <c r="H58" s="151"/>
      <c r="I58" s="151"/>
      <c r="J58" s="151"/>
      <c r="K58" s="151"/>
      <c r="L58" s="151"/>
      <c r="M58" s="151"/>
      <c r="N58" s="151"/>
      <c r="O58" s="151"/>
    </row>
    <row r="59" spans="1:15" ht="29.25" customHeight="1" x14ac:dyDescent="0.35">
      <c r="A59" s="142"/>
      <c r="B59" s="325">
        <v>47</v>
      </c>
      <c r="C59" s="331" t="s">
        <v>744</v>
      </c>
      <c r="D59" s="143" t="s">
        <v>436</v>
      </c>
      <c r="E59" s="332">
        <v>20000</v>
      </c>
      <c r="F59" s="151"/>
      <c r="G59" s="151"/>
      <c r="H59" s="151"/>
      <c r="I59" s="151"/>
      <c r="J59" s="151"/>
      <c r="K59" s="151"/>
      <c r="L59" s="151"/>
      <c r="M59" s="151"/>
      <c r="N59" s="151"/>
      <c r="O59" s="151"/>
    </row>
    <row r="60" spans="1:15" ht="29.25" customHeight="1" x14ac:dyDescent="0.35">
      <c r="A60" s="142"/>
      <c r="B60" s="325">
        <v>48</v>
      </c>
      <c r="C60" s="331" t="s">
        <v>745</v>
      </c>
      <c r="D60" s="143" t="s">
        <v>142</v>
      </c>
      <c r="E60" s="332">
        <v>35000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</row>
    <row r="61" spans="1:15" ht="29.25" customHeight="1" x14ac:dyDescent="0.35">
      <c r="A61" s="142"/>
      <c r="B61" s="325">
        <v>49</v>
      </c>
      <c r="C61" s="331" t="s">
        <v>746</v>
      </c>
      <c r="D61" s="143" t="s">
        <v>129</v>
      </c>
      <c r="E61" s="332">
        <v>10000</v>
      </c>
      <c r="F61" s="151"/>
      <c r="G61" s="151"/>
      <c r="H61" s="151"/>
      <c r="I61" s="151"/>
      <c r="J61" s="151"/>
      <c r="K61" s="151"/>
      <c r="L61" s="151"/>
      <c r="M61" s="151"/>
      <c r="N61" s="151"/>
      <c r="O61" s="151"/>
    </row>
    <row r="62" spans="1:15" ht="29.25" customHeight="1" x14ac:dyDescent="0.35">
      <c r="A62" s="142"/>
      <c r="B62" s="325">
        <v>50</v>
      </c>
      <c r="C62" s="333" t="s">
        <v>747</v>
      </c>
      <c r="D62" s="334" t="s">
        <v>58</v>
      </c>
      <c r="E62" s="332">
        <v>23000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</row>
    <row r="63" spans="1:15" ht="29.25" customHeight="1" x14ac:dyDescent="0.35">
      <c r="A63" s="142"/>
      <c r="B63" s="325">
        <v>51</v>
      </c>
      <c r="C63" s="331" t="s">
        <v>748</v>
      </c>
      <c r="D63" s="143" t="s">
        <v>142</v>
      </c>
      <c r="E63" s="332">
        <v>35000</v>
      </c>
      <c r="F63" s="151"/>
      <c r="G63" s="151"/>
      <c r="H63" s="151"/>
      <c r="I63" s="151"/>
      <c r="J63" s="151"/>
      <c r="K63" s="151"/>
      <c r="L63" s="151"/>
      <c r="M63" s="151"/>
      <c r="N63" s="151"/>
      <c r="O63" s="151"/>
    </row>
    <row r="64" spans="1:15" ht="29.25" customHeight="1" x14ac:dyDescent="0.35">
      <c r="A64" s="142"/>
      <c r="B64" s="325">
        <v>52</v>
      </c>
      <c r="C64" s="326" t="s">
        <v>749</v>
      </c>
      <c r="D64" s="143" t="s">
        <v>483</v>
      </c>
      <c r="E64" s="148">
        <v>25000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51"/>
    </row>
    <row r="65" spans="1:15" ht="29.25" customHeight="1" x14ac:dyDescent="0.35">
      <c r="A65" s="142"/>
      <c r="B65" s="325">
        <v>53</v>
      </c>
      <c r="C65" s="331" t="s">
        <v>750</v>
      </c>
      <c r="D65" s="143" t="s">
        <v>751</v>
      </c>
      <c r="E65" s="332">
        <v>25000</v>
      </c>
      <c r="F65" s="151"/>
      <c r="G65" s="151"/>
      <c r="H65" s="151"/>
      <c r="I65" s="151"/>
      <c r="J65" s="151"/>
      <c r="K65" s="151"/>
      <c r="L65" s="151"/>
      <c r="M65" s="151"/>
      <c r="N65" s="151"/>
      <c r="O65" s="151"/>
    </row>
    <row r="66" spans="1:15" ht="29.25" customHeight="1" x14ac:dyDescent="0.35">
      <c r="A66" s="142"/>
      <c r="B66" s="325">
        <v>54</v>
      </c>
      <c r="C66" s="331" t="s">
        <v>752</v>
      </c>
      <c r="D66" s="143" t="s">
        <v>71</v>
      </c>
      <c r="E66" s="332">
        <v>20000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</row>
    <row r="67" spans="1:15" ht="29.25" customHeight="1" x14ac:dyDescent="0.35">
      <c r="A67" s="142"/>
      <c r="B67" s="325">
        <v>55</v>
      </c>
      <c r="C67" s="331" t="s">
        <v>753</v>
      </c>
      <c r="D67" s="143" t="s">
        <v>58</v>
      </c>
      <c r="E67" s="332">
        <v>25000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</row>
    <row r="68" spans="1:15" ht="29.25" customHeight="1" x14ac:dyDescent="0.35">
      <c r="A68" s="142"/>
      <c r="B68" s="325">
        <v>56</v>
      </c>
      <c r="C68" s="331" t="s">
        <v>754</v>
      </c>
      <c r="D68" s="143" t="s">
        <v>641</v>
      </c>
      <c r="E68" s="332">
        <v>25000</v>
      </c>
      <c r="F68" s="151"/>
      <c r="G68" s="151"/>
      <c r="H68" s="151"/>
      <c r="I68" s="151"/>
      <c r="J68" s="151"/>
      <c r="K68" s="151"/>
      <c r="L68" s="151"/>
      <c r="M68" s="151"/>
      <c r="N68" s="151"/>
      <c r="O68" s="151"/>
    </row>
    <row r="69" spans="1:15" ht="29.25" customHeight="1" x14ac:dyDescent="0.35">
      <c r="A69" s="142"/>
      <c r="B69" s="325">
        <v>57</v>
      </c>
      <c r="C69" s="331" t="s">
        <v>755</v>
      </c>
      <c r="D69" s="143" t="s">
        <v>368</v>
      </c>
      <c r="E69" s="332">
        <v>20000</v>
      </c>
      <c r="F69" s="151"/>
      <c r="G69" s="151"/>
      <c r="H69" s="151"/>
      <c r="I69" s="151"/>
      <c r="J69" s="151"/>
      <c r="K69" s="151"/>
      <c r="L69" s="151"/>
      <c r="M69" s="151"/>
      <c r="N69" s="151"/>
      <c r="O69" s="151"/>
    </row>
    <row r="70" spans="1:15" ht="29.25" customHeight="1" x14ac:dyDescent="0.35">
      <c r="A70" s="142"/>
      <c r="B70" s="325">
        <v>58</v>
      </c>
      <c r="C70" s="331" t="s">
        <v>756</v>
      </c>
      <c r="D70" s="143" t="s">
        <v>58</v>
      </c>
      <c r="E70" s="332">
        <v>30000</v>
      </c>
      <c r="F70" s="151"/>
      <c r="G70" s="151"/>
      <c r="H70" s="151"/>
      <c r="I70" s="151"/>
      <c r="J70" s="151"/>
      <c r="K70" s="151"/>
      <c r="L70" s="151"/>
      <c r="M70" s="151"/>
      <c r="N70" s="151"/>
      <c r="O70" s="151"/>
    </row>
    <row r="71" spans="1:15" ht="29.25" customHeight="1" x14ac:dyDescent="0.35">
      <c r="A71" s="142"/>
      <c r="B71" s="325">
        <v>59</v>
      </c>
      <c r="C71" s="335" t="s">
        <v>757</v>
      </c>
      <c r="D71" s="143" t="s">
        <v>327</v>
      </c>
      <c r="E71" s="332">
        <v>10000</v>
      </c>
      <c r="F71" s="151"/>
      <c r="G71" s="151"/>
      <c r="H71" s="151"/>
      <c r="I71" s="151"/>
      <c r="J71" s="151"/>
      <c r="K71" s="151"/>
      <c r="L71" s="151"/>
      <c r="M71" s="151"/>
      <c r="N71" s="151"/>
      <c r="O71" s="151"/>
    </row>
    <row r="72" spans="1:15" ht="29.25" customHeight="1" x14ac:dyDescent="0.35">
      <c r="A72" s="142"/>
      <c r="B72" s="325">
        <v>60</v>
      </c>
      <c r="C72" s="335" t="s">
        <v>758</v>
      </c>
      <c r="D72" s="143" t="s">
        <v>278</v>
      </c>
      <c r="E72" s="332">
        <v>25000</v>
      </c>
      <c r="F72" s="151"/>
      <c r="G72" s="151"/>
      <c r="H72" s="151"/>
      <c r="I72" s="151"/>
      <c r="J72" s="151"/>
      <c r="K72" s="151"/>
      <c r="L72" s="151"/>
      <c r="M72" s="151"/>
      <c r="N72" s="151"/>
      <c r="O72" s="151"/>
    </row>
    <row r="73" spans="1:15" ht="29.25" customHeight="1" x14ac:dyDescent="0.35">
      <c r="A73" s="142"/>
      <c r="B73" s="325">
        <v>61</v>
      </c>
      <c r="C73" s="335" t="s">
        <v>759</v>
      </c>
      <c r="D73" s="143" t="s">
        <v>71</v>
      </c>
      <c r="E73" s="332">
        <v>25000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</row>
    <row r="74" spans="1:15" ht="29.25" customHeight="1" x14ac:dyDescent="0.4">
      <c r="A74" s="142"/>
      <c r="B74" s="325">
        <v>62</v>
      </c>
      <c r="C74" s="331" t="s">
        <v>760</v>
      </c>
      <c r="D74" s="187" t="s">
        <v>368</v>
      </c>
      <c r="E74" s="148">
        <v>20000</v>
      </c>
      <c r="F74" s="151"/>
      <c r="G74" s="151"/>
      <c r="H74" s="151"/>
      <c r="I74" s="151"/>
      <c r="J74" s="151"/>
      <c r="K74" s="151"/>
      <c r="L74" s="151"/>
      <c r="M74" s="151"/>
      <c r="N74" s="151"/>
      <c r="O74" s="151"/>
    </row>
    <row r="75" spans="1:15" ht="29.25" customHeight="1" x14ac:dyDescent="0.4">
      <c r="A75" s="142"/>
      <c r="B75" s="325">
        <v>63</v>
      </c>
      <c r="C75" s="331" t="s">
        <v>761</v>
      </c>
      <c r="D75" s="187" t="s">
        <v>368</v>
      </c>
      <c r="E75" s="148">
        <v>20000</v>
      </c>
      <c r="F75" s="151"/>
      <c r="G75" s="151"/>
      <c r="H75" s="151"/>
      <c r="I75" s="151"/>
      <c r="J75" s="151"/>
      <c r="K75" s="151"/>
      <c r="L75" s="151"/>
      <c r="M75" s="151"/>
      <c r="N75" s="151"/>
      <c r="O75" s="151"/>
    </row>
    <row r="76" spans="1:15" ht="29.25" customHeight="1" x14ac:dyDescent="0.4">
      <c r="A76" s="142"/>
      <c r="B76" s="325">
        <v>64</v>
      </c>
      <c r="C76" s="331" t="s">
        <v>762</v>
      </c>
      <c r="D76" s="187" t="s">
        <v>763</v>
      </c>
      <c r="E76" s="148">
        <v>30000</v>
      </c>
      <c r="F76" s="151"/>
      <c r="G76" s="151"/>
      <c r="H76" s="151"/>
      <c r="I76" s="151"/>
      <c r="J76" s="151"/>
      <c r="K76" s="151"/>
      <c r="L76" s="151"/>
      <c r="M76" s="151"/>
      <c r="N76" s="151"/>
      <c r="O76" s="151"/>
    </row>
    <row r="77" spans="1:15" ht="29.25" customHeight="1" thickBot="1" x14ac:dyDescent="0.45">
      <c r="A77" s="142"/>
      <c r="B77" s="325">
        <v>65</v>
      </c>
      <c r="C77" s="333" t="s">
        <v>764</v>
      </c>
      <c r="D77" s="336" t="s">
        <v>312</v>
      </c>
      <c r="E77" s="337">
        <v>50000</v>
      </c>
      <c r="F77" s="151"/>
      <c r="G77" s="151"/>
      <c r="H77" s="151"/>
      <c r="I77" s="151"/>
      <c r="J77" s="151"/>
      <c r="K77" s="151"/>
      <c r="L77" s="151"/>
      <c r="M77" s="151"/>
      <c r="N77" s="151"/>
      <c r="O77" s="151"/>
    </row>
    <row r="78" spans="1:15" s="67" customFormat="1" ht="33.75" customHeight="1" thickBot="1" x14ac:dyDescent="0.3">
      <c r="A78" s="338"/>
      <c r="B78" s="339"/>
      <c r="C78" s="340"/>
      <c r="D78" s="341"/>
      <c r="E78" s="342">
        <f>SUM(E13:E77)</f>
        <v>1966000</v>
      </c>
      <c r="F78" s="155"/>
      <c r="G78" s="155"/>
      <c r="H78" s="155"/>
      <c r="I78" s="155"/>
      <c r="J78" s="155"/>
      <c r="K78" s="155"/>
      <c r="L78" s="155"/>
      <c r="M78" s="155"/>
      <c r="N78" s="155"/>
      <c r="O78" s="155"/>
    </row>
    <row r="79" spans="1:15" ht="39.75" customHeight="1" x14ac:dyDescent="0.35">
      <c r="A79" s="142"/>
      <c r="B79" s="134"/>
      <c r="C79" s="343"/>
      <c r="D79" s="344"/>
      <c r="E79" s="138"/>
    </row>
    <row r="80" spans="1:15" ht="63.75" customHeight="1" x14ac:dyDescent="0.35">
      <c r="A80" s="58"/>
      <c r="B80" s="58"/>
      <c r="C80" s="345"/>
      <c r="D80" s="57"/>
      <c r="E80" s="57"/>
    </row>
    <row r="81" spans="1:5" ht="24" thickBot="1" x14ac:dyDescent="0.4">
      <c r="A81" s="58"/>
      <c r="B81" s="58"/>
      <c r="C81" s="346"/>
      <c r="D81" s="57"/>
      <c r="E81" s="63"/>
    </row>
    <row r="82" spans="1:5" ht="31.5" x14ac:dyDescent="0.35">
      <c r="A82" s="58"/>
      <c r="B82" s="58"/>
      <c r="C82" s="47" t="s">
        <v>75</v>
      </c>
      <c r="D82" s="47"/>
      <c r="E82" s="63"/>
    </row>
    <row r="83" spans="1:5" ht="23.25" x14ac:dyDescent="0.35">
      <c r="A83" s="58"/>
      <c r="B83" s="49"/>
      <c r="C83" s="49" t="s">
        <v>76</v>
      </c>
      <c r="D83" s="49"/>
      <c r="E83" s="63"/>
    </row>
    <row r="87" spans="1:5" x14ac:dyDescent="0.25">
      <c r="E87" s="241"/>
    </row>
  </sheetData>
  <autoFilter ref="A12:F79" xr:uid="{00000000-0009-0000-0000-000006000000}"/>
  <mergeCells count="2">
    <mergeCell ref="B9:E9"/>
    <mergeCell ref="B10:F10"/>
  </mergeCells>
  <printOptions horizontalCentered="1"/>
  <pageMargins left="0.23622047244094491" right="0.23622047244094491" top="0.28999999999999998" bottom="0.48" header="0.27" footer="0.35"/>
  <pageSetup paperSize="5" scale="8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2"/>
  <sheetViews>
    <sheetView zoomScale="64" zoomScaleNormal="64" zoomScaleSheetLayoutView="55" workbookViewId="0">
      <selection activeCell="B9" sqref="B9:E9"/>
    </sheetView>
  </sheetViews>
  <sheetFormatPr baseColWidth="10" defaultRowHeight="15" x14ac:dyDescent="0.25"/>
  <cols>
    <col min="1" max="1" width="1" customWidth="1"/>
    <col min="2" max="2" width="7.28515625" bestFit="1" customWidth="1"/>
    <col min="3" max="3" width="69.7109375" bestFit="1" customWidth="1"/>
    <col min="4" max="4" width="66.7109375" customWidth="1"/>
    <col min="5" max="5" width="33.5703125" customWidth="1"/>
    <col min="6" max="6" width="2.42578125" customWidth="1"/>
    <col min="7" max="7" width="11.42578125" hidden="1" customWidth="1"/>
  </cols>
  <sheetData>
    <row r="1" spans="1:7" ht="23.25" x14ac:dyDescent="0.35">
      <c r="A1" s="58"/>
      <c r="B1" s="59"/>
      <c r="C1" s="60"/>
      <c r="D1" s="60"/>
      <c r="E1" s="62"/>
      <c r="F1" s="151"/>
      <c r="G1" s="151"/>
    </row>
    <row r="2" spans="1:7" ht="23.25" x14ac:dyDescent="0.35">
      <c r="A2" s="58"/>
      <c r="B2" s="59"/>
      <c r="C2" s="60"/>
      <c r="D2" s="60"/>
      <c r="E2" s="62"/>
      <c r="F2" s="151"/>
      <c r="G2" s="151"/>
    </row>
    <row r="3" spans="1:7" ht="23.25" x14ac:dyDescent="0.35">
      <c r="A3" s="58"/>
      <c r="B3" s="59"/>
      <c r="C3" s="60"/>
      <c r="D3" s="60"/>
      <c r="E3" s="62"/>
      <c r="F3" s="151"/>
      <c r="G3" s="151"/>
    </row>
    <row r="4" spans="1:7" ht="23.25" x14ac:dyDescent="0.35">
      <c r="A4" s="58"/>
      <c r="B4" s="59"/>
      <c r="C4" s="60"/>
      <c r="D4" s="60"/>
      <c r="E4" s="62"/>
      <c r="F4" s="151"/>
      <c r="G4" s="151"/>
    </row>
    <row r="5" spans="1:7" ht="23.25" x14ac:dyDescent="0.35">
      <c r="A5" s="58"/>
      <c r="B5" s="59"/>
      <c r="D5" s="60"/>
      <c r="E5" s="62"/>
      <c r="F5" s="151"/>
      <c r="G5" s="151"/>
    </row>
    <row r="6" spans="1:7" ht="23.25" x14ac:dyDescent="0.35">
      <c r="A6" s="58"/>
      <c r="B6" s="59"/>
      <c r="C6" s="60"/>
      <c r="E6" s="62"/>
      <c r="F6" s="151"/>
      <c r="G6" s="151"/>
    </row>
    <row r="7" spans="1:7" ht="4.5" customHeight="1" x14ac:dyDescent="0.35">
      <c r="A7" s="58"/>
      <c r="B7" s="59"/>
      <c r="C7" s="60"/>
      <c r="D7" s="60"/>
      <c r="E7" s="62"/>
      <c r="F7" s="151"/>
      <c r="G7" s="151"/>
    </row>
    <row r="8" spans="1:7" ht="23.25" x14ac:dyDescent="0.35">
      <c r="A8" s="58"/>
      <c r="B8" s="59"/>
      <c r="C8" s="60"/>
      <c r="D8" s="60"/>
      <c r="E8" s="62"/>
      <c r="F8" s="151"/>
      <c r="G8" s="151"/>
    </row>
    <row r="9" spans="1:7" ht="36" x14ac:dyDescent="0.55000000000000004">
      <c r="A9" s="58"/>
      <c r="B9" s="431" t="s">
        <v>765</v>
      </c>
      <c r="C9" s="431"/>
      <c r="D9" s="431"/>
      <c r="E9" s="431"/>
      <c r="F9" s="151"/>
      <c r="G9" s="151"/>
    </row>
    <row r="10" spans="1:7" ht="33.75" x14ac:dyDescent="0.5">
      <c r="A10" s="58"/>
      <c r="B10" s="427" t="s">
        <v>766</v>
      </c>
      <c r="C10" s="427"/>
      <c r="D10" s="427"/>
      <c r="E10" s="427"/>
      <c r="F10" s="427"/>
      <c r="G10" s="427"/>
    </row>
    <row r="11" spans="1:7" ht="15" customHeight="1" x14ac:dyDescent="0.5">
      <c r="A11" s="58"/>
      <c r="B11" s="152"/>
      <c r="C11" s="152"/>
      <c r="D11" s="152"/>
      <c r="E11" s="152"/>
      <c r="F11" s="152"/>
      <c r="G11" s="152"/>
    </row>
    <row r="12" spans="1:7" ht="51" customHeight="1" thickBot="1" x14ac:dyDescent="0.6">
      <c r="A12" s="58"/>
      <c r="B12" s="59"/>
      <c r="C12" s="69" t="s">
        <v>2</v>
      </c>
      <c r="D12" s="60"/>
      <c r="E12" s="60"/>
      <c r="F12" s="347"/>
      <c r="G12" s="151"/>
    </row>
    <row r="13" spans="1:7" s="352" customFormat="1" ht="69" customHeight="1" thickBot="1" x14ac:dyDescent="0.3">
      <c r="A13" s="348"/>
      <c r="B13" s="349" t="s">
        <v>81</v>
      </c>
      <c r="C13" s="350" t="s">
        <v>82</v>
      </c>
      <c r="D13" s="350" t="s">
        <v>85</v>
      </c>
      <c r="E13" s="351" t="s">
        <v>292</v>
      </c>
    </row>
    <row r="14" spans="1:7" ht="29.25" customHeight="1" x14ac:dyDescent="0.35">
      <c r="A14" s="58"/>
      <c r="B14" s="353">
        <v>1</v>
      </c>
      <c r="C14" s="354" t="s">
        <v>767</v>
      </c>
      <c r="D14" s="354" t="s">
        <v>58</v>
      </c>
      <c r="E14" s="355">
        <v>25000</v>
      </c>
    </row>
    <row r="15" spans="1:7" ht="29.25" customHeight="1" x14ac:dyDescent="0.35">
      <c r="A15" s="58"/>
      <c r="B15" s="356">
        <v>2</v>
      </c>
      <c r="C15" s="143" t="s">
        <v>768</v>
      </c>
      <c r="D15" s="143" t="s">
        <v>703</v>
      </c>
      <c r="E15" s="357">
        <v>85000</v>
      </c>
    </row>
    <row r="16" spans="1:7" ht="29.25" customHeight="1" x14ac:dyDescent="0.35">
      <c r="A16" s="58"/>
      <c r="B16" s="356">
        <v>3</v>
      </c>
      <c r="C16" s="143" t="s">
        <v>769</v>
      </c>
      <c r="D16" s="358" t="s">
        <v>468</v>
      </c>
      <c r="E16" s="357">
        <v>35000</v>
      </c>
    </row>
    <row r="17" spans="1:6" ht="29.25" customHeight="1" x14ac:dyDescent="0.35">
      <c r="A17" s="58"/>
      <c r="B17" s="356">
        <v>4</v>
      </c>
      <c r="C17" s="143" t="s">
        <v>770</v>
      </c>
      <c r="D17" s="358" t="s">
        <v>164</v>
      </c>
      <c r="E17" s="357">
        <v>25000</v>
      </c>
    </row>
    <row r="18" spans="1:6" ht="29.25" customHeight="1" x14ac:dyDescent="0.35">
      <c r="A18" s="58"/>
      <c r="B18" s="356">
        <v>5</v>
      </c>
      <c r="C18" s="143" t="s">
        <v>771</v>
      </c>
      <c r="D18" s="143" t="s">
        <v>205</v>
      </c>
      <c r="E18" s="357">
        <v>45000</v>
      </c>
    </row>
    <row r="19" spans="1:6" ht="29.25" customHeight="1" x14ac:dyDescent="0.35">
      <c r="A19" s="58"/>
      <c r="B19" s="356">
        <v>6</v>
      </c>
      <c r="C19" s="143" t="s">
        <v>772</v>
      </c>
      <c r="D19" s="143" t="s">
        <v>716</v>
      </c>
      <c r="E19" s="357">
        <v>25000</v>
      </c>
    </row>
    <row r="20" spans="1:6" ht="29.25" customHeight="1" x14ac:dyDescent="0.35">
      <c r="A20" s="58"/>
      <c r="B20" s="356">
        <v>7</v>
      </c>
      <c r="C20" s="143" t="s">
        <v>773</v>
      </c>
      <c r="D20" s="358" t="s">
        <v>312</v>
      </c>
      <c r="E20" s="357">
        <v>50000</v>
      </c>
    </row>
    <row r="21" spans="1:6" ht="29.25" customHeight="1" x14ac:dyDescent="0.35">
      <c r="A21" s="58"/>
      <c r="B21" s="356">
        <v>8</v>
      </c>
      <c r="C21" s="143" t="s">
        <v>774</v>
      </c>
      <c r="D21" s="143" t="s">
        <v>591</v>
      </c>
      <c r="E21" s="357">
        <v>10000</v>
      </c>
    </row>
    <row r="22" spans="1:6" ht="29.25" customHeight="1" x14ac:dyDescent="0.35">
      <c r="A22" s="58"/>
      <c r="B22" s="356">
        <v>9</v>
      </c>
      <c r="C22" s="143" t="s">
        <v>775</v>
      </c>
      <c r="D22" s="143" t="s">
        <v>129</v>
      </c>
      <c r="E22" s="357">
        <v>10000</v>
      </c>
    </row>
    <row r="23" spans="1:6" ht="29.25" customHeight="1" x14ac:dyDescent="0.35">
      <c r="A23" s="58"/>
      <c r="B23" s="356">
        <v>10</v>
      </c>
      <c r="C23" s="143" t="s">
        <v>776</v>
      </c>
      <c r="D23" s="143" t="s">
        <v>142</v>
      </c>
      <c r="E23" s="357">
        <v>35000</v>
      </c>
    </row>
    <row r="24" spans="1:6" ht="29.25" customHeight="1" x14ac:dyDescent="0.35">
      <c r="A24" s="58"/>
      <c r="B24" s="356">
        <v>11</v>
      </c>
      <c r="C24" s="143" t="s">
        <v>777</v>
      </c>
      <c r="D24" s="143" t="s">
        <v>179</v>
      </c>
      <c r="E24" s="357">
        <v>45000</v>
      </c>
    </row>
    <row r="25" spans="1:6" s="67" customFormat="1" ht="29.25" customHeight="1" x14ac:dyDescent="0.35">
      <c r="A25" s="58"/>
      <c r="B25" s="356">
        <v>12</v>
      </c>
      <c r="C25" s="143" t="s">
        <v>778</v>
      </c>
      <c r="D25" s="143" t="s">
        <v>142</v>
      </c>
      <c r="E25" s="357">
        <v>35000</v>
      </c>
      <c r="F25"/>
    </row>
    <row r="26" spans="1:6" ht="29.25" customHeight="1" x14ac:dyDescent="0.35">
      <c r="A26" s="58"/>
      <c r="B26" s="356">
        <v>13</v>
      </c>
      <c r="C26" s="143" t="s">
        <v>779</v>
      </c>
      <c r="D26" s="358" t="s">
        <v>780</v>
      </c>
      <c r="E26" s="357">
        <v>70000</v>
      </c>
    </row>
    <row r="27" spans="1:6" ht="29.25" customHeight="1" x14ac:dyDescent="0.35">
      <c r="A27" s="58"/>
      <c r="B27" s="356">
        <v>14</v>
      </c>
      <c r="C27" s="144" t="s">
        <v>781</v>
      </c>
      <c r="D27" s="143" t="s">
        <v>164</v>
      </c>
      <c r="E27" s="357">
        <v>20000</v>
      </c>
    </row>
    <row r="28" spans="1:6" ht="23.25" customHeight="1" x14ac:dyDescent="0.35">
      <c r="A28" s="58"/>
      <c r="B28" s="356">
        <v>15</v>
      </c>
      <c r="C28" s="143" t="s">
        <v>782</v>
      </c>
      <c r="D28" s="143" t="s">
        <v>53</v>
      </c>
      <c r="E28" s="357">
        <v>15000</v>
      </c>
    </row>
    <row r="29" spans="1:6" ht="29.25" customHeight="1" x14ac:dyDescent="0.35">
      <c r="A29" s="58"/>
      <c r="B29" s="356">
        <v>16</v>
      </c>
      <c r="C29" s="143" t="s">
        <v>783</v>
      </c>
      <c r="D29" s="143" t="s">
        <v>142</v>
      </c>
      <c r="E29" s="357">
        <v>35000</v>
      </c>
    </row>
    <row r="30" spans="1:6" ht="29.25" customHeight="1" x14ac:dyDescent="0.35">
      <c r="A30" s="58"/>
      <c r="B30" s="356">
        <v>17</v>
      </c>
      <c r="C30" s="144" t="s">
        <v>784</v>
      </c>
      <c r="D30" s="143" t="s">
        <v>142</v>
      </c>
      <c r="E30" s="327">
        <v>35000</v>
      </c>
    </row>
    <row r="31" spans="1:6" ht="29.25" customHeight="1" x14ac:dyDescent="0.35">
      <c r="A31" s="58"/>
      <c r="B31" s="356">
        <v>18</v>
      </c>
      <c r="C31" s="143" t="s">
        <v>785</v>
      </c>
      <c r="D31" s="143" t="s">
        <v>142</v>
      </c>
      <c r="E31" s="357">
        <v>35000</v>
      </c>
    </row>
    <row r="32" spans="1:6" ht="29.25" customHeight="1" x14ac:dyDescent="0.35">
      <c r="A32" s="58"/>
      <c r="B32" s="356">
        <v>19</v>
      </c>
      <c r="C32" s="143" t="s">
        <v>786</v>
      </c>
      <c r="D32" s="143" t="s">
        <v>142</v>
      </c>
      <c r="E32" s="357">
        <v>35000</v>
      </c>
    </row>
    <row r="33" spans="1:5" ht="29.25" customHeight="1" x14ac:dyDescent="0.35">
      <c r="A33" s="58"/>
      <c r="B33" s="356">
        <v>20</v>
      </c>
      <c r="C33" s="144" t="s">
        <v>787</v>
      </c>
      <c r="D33" s="144" t="s">
        <v>689</v>
      </c>
      <c r="E33" s="357">
        <v>25000</v>
      </c>
    </row>
    <row r="34" spans="1:5" ht="29.25" customHeight="1" x14ac:dyDescent="0.35">
      <c r="A34" s="58"/>
      <c r="B34" s="356">
        <v>21</v>
      </c>
      <c r="C34" s="143" t="s">
        <v>788</v>
      </c>
      <c r="D34" s="358" t="s">
        <v>789</v>
      </c>
      <c r="E34" s="357">
        <v>90000</v>
      </c>
    </row>
    <row r="35" spans="1:5" ht="29.25" customHeight="1" x14ac:dyDescent="0.35">
      <c r="A35" s="58"/>
      <c r="B35" s="356">
        <v>22</v>
      </c>
      <c r="C35" s="143" t="s">
        <v>790</v>
      </c>
      <c r="D35" s="143" t="s">
        <v>791</v>
      </c>
      <c r="E35" s="357">
        <v>45000</v>
      </c>
    </row>
    <row r="36" spans="1:5" ht="29.25" customHeight="1" x14ac:dyDescent="0.35">
      <c r="A36" s="58"/>
      <c r="B36" s="356">
        <v>23</v>
      </c>
      <c r="C36" s="143" t="s">
        <v>792</v>
      </c>
      <c r="D36" s="143" t="s">
        <v>23</v>
      </c>
      <c r="E36" s="357">
        <v>14000</v>
      </c>
    </row>
    <row r="37" spans="1:5" ht="29.25" customHeight="1" x14ac:dyDescent="0.35">
      <c r="A37" s="58"/>
      <c r="B37" s="356">
        <v>24</v>
      </c>
      <c r="C37" s="143" t="s">
        <v>793</v>
      </c>
      <c r="D37" s="358" t="s">
        <v>318</v>
      </c>
      <c r="E37" s="357">
        <v>35000</v>
      </c>
    </row>
    <row r="38" spans="1:5" ht="29.25" customHeight="1" x14ac:dyDescent="0.35">
      <c r="A38" s="58"/>
      <c r="B38" s="356">
        <v>25</v>
      </c>
      <c r="C38" s="143" t="s">
        <v>794</v>
      </c>
      <c r="D38" s="143" t="s">
        <v>468</v>
      </c>
      <c r="E38" s="357">
        <v>35000</v>
      </c>
    </row>
    <row r="39" spans="1:5" ht="29.25" customHeight="1" x14ac:dyDescent="0.35">
      <c r="A39" s="58"/>
      <c r="B39" s="356">
        <v>26</v>
      </c>
      <c r="C39" s="143" t="s">
        <v>795</v>
      </c>
      <c r="D39" s="358" t="s">
        <v>129</v>
      </c>
      <c r="E39" s="357">
        <v>10000</v>
      </c>
    </row>
    <row r="40" spans="1:5" ht="29.25" customHeight="1" x14ac:dyDescent="0.35">
      <c r="A40" s="58"/>
      <c r="B40" s="356">
        <v>27</v>
      </c>
      <c r="C40" s="143" t="s">
        <v>796</v>
      </c>
      <c r="D40" s="143" t="s">
        <v>142</v>
      </c>
      <c r="E40" s="357">
        <v>35000</v>
      </c>
    </row>
    <row r="41" spans="1:5" ht="29.25" customHeight="1" x14ac:dyDescent="0.35">
      <c r="A41" s="58"/>
      <c r="B41" s="356">
        <v>28</v>
      </c>
      <c r="C41" s="143" t="s">
        <v>797</v>
      </c>
      <c r="D41" s="143" t="s">
        <v>129</v>
      </c>
      <c r="E41" s="357">
        <v>10000</v>
      </c>
    </row>
    <row r="42" spans="1:5" ht="29.25" customHeight="1" x14ac:dyDescent="0.35">
      <c r="A42" s="58"/>
      <c r="B42" s="356">
        <v>29</v>
      </c>
      <c r="C42" s="144" t="s">
        <v>798</v>
      </c>
      <c r="D42" s="358" t="s">
        <v>129</v>
      </c>
      <c r="E42" s="357">
        <v>10000</v>
      </c>
    </row>
    <row r="43" spans="1:5" ht="29.25" customHeight="1" x14ac:dyDescent="0.35">
      <c r="A43" s="58"/>
      <c r="B43" s="356">
        <v>30</v>
      </c>
      <c r="C43" s="143" t="s">
        <v>799</v>
      </c>
      <c r="D43" s="143" t="s">
        <v>800</v>
      </c>
      <c r="E43" s="357">
        <v>90000</v>
      </c>
    </row>
    <row r="44" spans="1:5" ht="29.25" customHeight="1" x14ac:dyDescent="0.35">
      <c r="A44" s="58"/>
      <c r="B44" s="356">
        <v>31</v>
      </c>
      <c r="C44" s="143" t="s">
        <v>801</v>
      </c>
      <c r="D44" s="358" t="s">
        <v>260</v>
      </c>
      <c r="E44" s="357">
        <v>25000</v>
      </c>
    </row>
    <row r="45" spans="1:5" ht="29.25" customHeight="1" x14ac:dyDescent="0.35">
      <c r="A45" s="58"/>
      <c r="B45" s="356">
        <v>32</v>
      </c>
      <c r="C45" s="143" t="s">
        <v>802</v>
      </c>
      <c r="D45" s="358" t="s">
        <v>102</v>
      </c>
      <c r="E45" s="357">
        <v>45000</v>
      </c>
    </row>
    <row r="46" spans="1:5" ht="29.25" customHeight="1" x14ac:dyDescent="0.35">
      <c r="A46" s="58"/>
      <c r="B46" s="356">
        <v>33</v>
      </c>
      <c r="C46" s="143" t="s">
        <v>803</v>
      </c>
      <c r="D46" s="143" t="s">
        <v>142</v>
      </c>
      <c r="E46" s="357">
        <v>35000</v>
      </c>
    </row>
    <row r="47" spans="1:5" ht="29.25" customHeight="1" x14ac:dyDescent="0.35">
      <c r="A47" s="58"/>
      <c r="B47" s="356">
        <v>34</v>
      </c>
      <c r="C47" s="143" t="s">
        <v>804</v>
      </c>
      <c r="D47" s="143" t="s">
        <v>53</v>
      </c>
      <c r="E47" s="357">
        <v>15000</v>
      </c>
    </row>
    <row r="48" spans="1:5" ht="29.25" customHeight="1" x14ac:dyDescent="0.35">
      <c r="A48" s="58"/>
      <c r="B48" s="356">
        <v>35</v>
      </c>
      <c r="C48" s="143" t="s">
        <v>805</v>
      </c>
      <c r="D48" s="358" t="s">
        <v>142</v>
      </c>
      <c r="E48" s="357">
        <v>35000</v>
      </c>
    </row>
    <row r="49" spans="1:5" ht="29.25" customHeight="1" x14ac:dyDescent="0.35">
      <c r="A49" s="58"/>
      <c r="B49" s="356">
        <v>36</v>
      </c>
      <c r="C49" s="144" t="s">
        <v>806</v>
      </c>
      <c r="D49" s="143" t="s">
        <v>807</v>
      </c>
      <c r="E49" s="357">
        <v>25000</v>
      </c>
    </row>
    <row r="50" spans="1:5" ht="29.25" customHeight="1" x14ac:dyDescent="0.35">
      <c r="A50" s="58"/>
      <c r="B50" s="356">
        <v>37</v>
      </c>
      <c r="C50" s="143" t="s">
        <v>808</v>
      </c>
      <c r="D50" s="143" t="s">
        <v>53</v>
      </c>
      <c r="E50" s="357">
        <v>15000</v>
      </c>
    </row>
    <row r="51" spans="1:5" ht="29.25" customHeight="1" x14ac:dyDescent="0.35">
      <c r="A51" s="58"/>
      <c r="B51" s="356">
        <v>38</v>
      </c>
      <c r="C51" s="143" t="s">
        <v>809</v>
      </c>
      <c r="D51" s="358" t="s">
        <v>53</v>
      </c>
      <c r="E51" s="357">
        <v>20000</v>
      </c>
    </row>
    <row r="52" spans="1:5" ht="29.25" customHeight="1" x14ac:dyDescent="0.35">
      <c r="A52" s="58"/>
      <c r="B52" s="356">
        <v>39</v>
      </c>
      <c r="C52" s="143" t="s">
        <v>810</v>
      </c>
      <c r="D52" s="143" t="s">
        <v>811</v>
      </c>
      <c r="E52" s="357">
        <v>35000</v>
      </c>
    </row>
    <row r="53" spans="1:5" ht="29.25" customHeight="1" x14ac:dyDescent="0.35">
      <c r="A53" s="58"/>
      <c r="B53" s="356">
        <v>40</v>
      </c>
      <c r="C53" s="57" t="s">
        <v>812</v>
      </c>
      <c r="D53" s="57" t="s">
        <v>468</v>
      </c>
      <c r="E53" s="357">
        <v>25000</v>
      </c>
    </row>
    <row r="54" spans="1:5" ht="29.25" customHeight="1" x14ac:dyDescent="0.35">
      <c r="A54" s="58"/>
      <c r="B54" s="356">
        <v>41</v>
      </c>
      <c r="C54" s="143" t="s">
        <v>813</v>
      </c>
      <c r="D54" s="358" t="s">
        <v>260</v>
      </c>
      <c r="E54" s="357">
        <v>25000</v>
      </c>
    </row>
    <row r="55" spans="1:5" ht="29.25" customHeight="1" x14ac:dyDescent="0.35">
      <c r="A55" s="58"/>
      <c r="B55" s="356">
        <v>42</v>
      </c>
      <c r="C55" s="143" t="s">
        <v>814</v>
      </c>
      <c r="D55" s="143" t="s">
        <v>815</v>
      </c>
      <c r="E55" s="357">
        <v>100000</v>
      </c>
    </row>
    <row r="56" spans="1:5" ht="29.25" customHeight="1" x14ac:dyDescent="0.35">
      <c r="A56" s="58"/>
      <c r="B56" s="356">
        <v>43</v>
      </c>
      <c r="C56" s="143" t="s">
        <v>816</v>
      </c>
      <c r="D56" s="143" t="s">
        <v>153</v>
      </c>
      <c r="E56" s="357">
        <v>20000</v>
      </c>
    </row>
    <row r="57" spans="1:5" ht="29.25" customHeight="1" x14ac:dyDescent="0.35">
      <c r="A57" s="58"/>
      <c r="B57" s="356">
        <v>44</v>
      </c>
      <c r="C57" s="143" t="s">
        <v>817</v>
      </c>
      <c r="D57" s="143" t="s">
        <v>137</v>
      </c>
      <c r="E57" s="357">
        <v>25000</v>
      </c>
    </row>
    <row r="58" spans="1:5" ht="29.25" customHeight="1" x14ac:dyDescent="0.35">
      <c r="A58" s="58"/>
      <c r="B58" s="356">
        <v>45</v>
      </c>
      <c r="C58" s="143" t="s">
        <v>818</v>
      </c>
      <c r="D58" s="143" t="s">
        <v>819</v>
      </c>
      <c r="E58" s="357">
        <v>35000</v>
      </c>
    </row>
    <row r="59" spans="1:5" ht="29.25" customHeight="1" x14ac:dyDescent="0.35">
      <c r="A59" s="58"/>
      <c r="B59" s="356">
        <v>46</v>
      </c>
      <c r="C59" s="143" t="s">
        <v>820</v>
      </c>
      <c r="D59" s="143" t="s">
        <v>129</v>
      </c>
      <c r="E59" s="357">
        <v>10000</v>
      </c>
    </row>
    <row r="60" spans="1:5" ht="29.25" customHeight="1" x14ac:dyDescent="0.35">
      <c r="A60" s="58"/>
      <c r="B60" s="356">
        <v>47</v>
      </c>
      <c r="C60" s="144" t="s">
        <v>821</v>
      </c>
      <c r="D60" s="146" t="s">
        <v>142</v>
      </c>
      <c r="E60" s="332">
        <v>35000</v>
      </c>
    </row>
    <row r="61" spans="1:5" ht="29.25" customHeight="1" x14ac:dyDescent="0.35">
      <c r="A61" s="58"/>
      <c r="B61" s="356">
        <v>48</v>
      </c>
      <c r="C61" s="144" t="s">
        <v>822</v>
      </c>
      <c r="D61" s="145" t="s">
        <v>823</v>
      </c>
      <c r="E61" s="332">
        <v>65000</v>
      </c>
    </row>
    <row r="62" spans="1:5" ht="29.25" customHeight="1" x14ac:dyDescent="0.35">
      <c r="A62" s="58"/>
      <c r="B62" s="356">
        <v>49</v>
      </c>
      <c r="C62" s="359" t="s">
        <v>824</v>
      </c>
      <c r="D62" s="360" t="s">
        <v>129</v>
      </c>
      <c r="E62" s="332">
        <v>10000</v>
      </c>
    </row>
    <row r="63" spans="1:5" ht="29.25" customHeight="1" x14ac:dyDescent="0.35">
      <c r="A63" s="58"/>
      <c r="B63" s="356">
        <v>50</v>
      </c>
      <c r="C63" s="359" t="s">
        <v>825</v>
      </c>
      <c r="D63" s="360" t="s">
        <v>468</v>
      </c>
      <c r="E63" s="332">
        <v>35000</v>
      </c>
    </row>
    <row r="64" spans="1:5" ht="29.25" customHeight="1" x14ac:dyDescent="0.35">
      <c r="A64" s="58"/>
      <c r="B64" s="356">
        <v>51</v>
      </c>
      <c r="C64" s="359" t="s">
        <v>826</v>
      </c>
      <c r="D64" s="360" t="s">
        <v>827</v>
      </c>
      <c r="E64" s="332">
        <v>35000</v>
      </c>
    </row>
    <row r="65" spans="1:6" ht="29.25" customHeight="1" x14ac:dyDescent="0.35">
      <c r="A65" s="58"/>
      <c r="B65" s="356">
        <v>52</v>
      </c>
      <c r="C65" s="359" t="s">
        <v>828</v>
      </c>
      <c r="D65" s="360" t="s">
        <v>129</v>
      </c>
      <c r="E65" s="332">
        <v>10000</v>
      </c>
    </row>
    <row r="66" spans="1:6" ht="29.25" customHeight="1" x14ac:dyDescent="0.35">
      <c r="A66" s="58"/>
      <c r="B66" s="356">
        <v>53</v>
      </c>
      <c r="C66" s="361" t="s">
        <v>829</v>
      </c>
      <c r="D66" s="360" t="s">
        <v>324</v>
      </c>
      <c r="E66" s="362">
        <v>26250</v>
      </c>
    </row>
    <row r="67" spans="1:6" ht="29.25" customHeight="1" x14ac:dyDescent="0.35">
      <c r="A67" s="58"/>
      <c r="B67" s="356">
        <v>54</v>
      </c>
      <c r="C67" s="361" t="s">
        <v>830</v>
      </c>
      <c r="D67" s="360" t="s">
        <v>503</v>
      </c>
      <c r="E67" s="362">
        <v>25000</v>
      </c>
    </row>
    <row r="68" spans="1:6" ht="29.25" customHeight="1" x14ac:dyDescent="0.35">
      <c r="A68" s="58"/>
      <c r="B68" s="356">
        <v>55</v>
      </c>
      <c r="C68" s="361" t="s">
        <v>831</v>
      </c>
      <c r="D68" s="360" t="s">
        <v>503</v>
      </c>
      <c r="E68" s="362">
        <v>25000</v>
      </c>
    </row>
    <row r="69" spans="1:6" ht="29.25" customHeight="1" x14ac:dyDescent="0.35">
      <c r="A69" s="58"/>
      <c r="B69" s="356">
        <v>56</v>
      </c>
      <c r="C69" s="361" t="s">
        <v>832</v>
      </c>
      <c r="D69" s="360" t="s">
        <v>278</v>
      </c>
      <c r="E69" s="362">
        <v>35000</v>
      </c>
    </row>
    <row r="70" spans="1:6" ht="29.25" customHeight="1" x14ac:dyDescent="0.35">
      <c r="A70" s="58"/>
      <c r="B70" s="356">
        <v>57</v>
      </c>
      <c r="C70" s="361" t="s">
        <v>833</v>
      </c>
      <c r="D70" s="360" t="s">
        <v>503</v>
      </c>
      <c r="E70" s="362">
        <v>35000</v>
      </c>
    </row>
    <row r="71" spans="1:6" ht="29.25" customHeight="1" x14ac:dyDescent="0.35">
      <c r="A71" s="58"/>
      <c r="B71" s="356">
        <v>58</v>
      </c>
      <c r="C71" s="361" t="s">
        <v>834</v>
      </c>
      <c r="D71" s="360" t="s">
        <v>503</v>
      </c>
      <c r="E71" s="362">
        <v>25000</v>
      </c>
    </row>
    <row r="72" spans="1:6" ht="29.25" customHeight="1" x14ac:dyDescent="0.35">
      <c r="A72" s="58"/>
      <c r="B72" s="356">
        <v>59</v>
      </c>
      <c r="C72" s="361" t="s">
        <v>835</v>
      </c>
      <c r="D72" s="360" t="s">
        <v>730</v>
      </c>
      <c r="E72" s="362">
        <v>70000</v>
      </c>
    </row>
    <row r="73" spans="1:6" ht="29.25" customHeight="1" x14ac:dyDescent="0.35">
      <c r="A73" s="58"/>
      <c r="B73" s="356">
        <v>60</v>
      </c>
      <c r="C73" s="361" t="s">
        <v>836</v>
      </c>
      <c r="D73" s="360" t="s">
        <v>368</v>
      </c>
      <c r="E73" s="362">
        <v>20000</v>
      </c>
    </row>
    <row r="74" spans="1:6" ht="29.25" customHeight="1" x14ac:dyDescent="0.35">
      <c r="A74" s="58"/>
      <c r="B74" s="356">
        <v>61</v>
      </c>
      <c r="C74" s="361" t="s">
        <v>837</v>
      </c>
      <c r="D74" s="360" t="s">
        <v>53</v>
      </c>
      <c r="E74" s="362">
        <v>20000</v>
      </c>
    </row>
    <row r="75" spans="1:6" ht="29.25" customHeight="1" thickBot="1" x14ac:dyDescent="0.4">
      <c r="A75" s="58"/>
      <c r="B75" s="356">
        <v>62</v>
      </c>
      <c r="C75" s="361" t="s">
        <v>838</v>
      </c>
      <c r="D75" s="360" t="s">
        <v>679</v>
      </c>
      <c r="E75" s="362">
        <v>20000</v>
      </c>
    </row>
    <row r="76" spans="1:6" ht="30.75" customHeight="1" thickBot="1" x14ac:dyDescent="0.45">
      <c r="A76" s="58"/>
      <c r="B76" s="237"/>
      <c r="C76" s="363"/>
      <c r="D76" s="239"/>
      <c r="E76" s="364">
        <f>SUM(E14:E71)</f>
        <v>1920250</v>
      </c>
      <c r="F76" s="365">
        <f>SUM(F15:F27)</f>
        <v>0</v>
      </c>
    </row>
    <row r="77" spans="1:6" ht="34.5" customHeight="1" x14ac:dyDescent="0.35">
      <c r="A77" s="58"/>
      <c r="B77" s="57"/>
      <c r="C77" s="366"/>
      <c r="E77" s="241"/>
    </row>
    <row r="78" spans="1:6" ht="28.5" customHeight="1" x14ac:dyDescent="0.35">
      <c r="A78" s="58"/>
      <c r="B78" s="57"/>
      <c r="C78" s="134"/>
      <c r="D78" s="313"/>
      <c r="E78" s="63"/>
    </row>
    <row r="79" spans="1:6" ht="28.5" customHeight="1" x14ac:dyDescent="0.35">
      <c r="A79" s="58"/>
      <c r="B79" s="58"/>
      <c r="C79" s="57"/>
      <c r="D79" s="57"/>
      <c r="E79" s="63"/>
    </row>
    <row r="80" spans="1:6" ht="24" thickBot="1" x14ac:dyDescent="0.4">
      <c r="A80" s="58"/>
      <c r="B80" s="58"/>
      <c r="C80" s="346"/>
      <c r="E80" s="63"/>
    </row>
    <row r="81" spans="1:5" ht="31.5" x14ac:dyDescent="0.35">
      <c r="A81" s="58"/>
      <c r="B81" s="58"/>
      <c r="C81" s="47" t="s">
        <v>75</v>
      </c>
      <c r="E81" s="63"/>
    </row>
    <row r="82" spans="1:5" ht="23.25" x14ac:dyDescent="0.35">
      <c r="A82" s="58"/>
      <c r="B82" s="58"/>
      <c r="C82" s="49" t="s">
        <v>76</v>
      </c>
      <c r="E82" s="63"/>
    </row>
  </sheetData>
  <autoFilter ref="A13:E78" xr:uid="{00000000-0009-0000-0000-000007000000}">
    <sortState xmlns:xlrd2="http://schemas.microsoft.com/office/spreadsheetml/2017/richdata2" ref="A13:F65">
      <sortCondition ref="A12:A65"/>
    </sortState>
  </autoFilter>
  <mergeCells count="2">
    <mergeCell ref="B9:E9"/>
    <mergeCell ref="B10:G10"/>
  </mergeCells>
  <printOptions horizontalCentered="1"/>
  <pageMargins left="0.17" right="0.23622047244094491" top="0.41" bottom="0.6" header="0.31496062992125984" footer="0.31496062992125984"/>
  <pageSetup paperSize="5" scale="9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K21"/>
  <sheetViews>
    <sheetView topLeftCell="B1" zoomScaleNormal="100" workbookViewId="0">
      <selection activeCell="B9" sqref="B9:E9"/>
    </sheetView>
  </sheetViews>
  <sheetFormatPr baseColWidth="10" defaultRowHeight="40.5" customHeight="1" x14ac:dyDescent="0.25"/>
  <cols>
    <col min="1" max="1" width="2.5703125" hidden="1" customWidth="1"/>
    <col min="2" max="2" width="8.28515625" customWidth="1"/>
    <col min="3" max="3" width="63.7109375" bestFit="1" customWidth="1"/>
    <col min="4" max="4" width="23.42578125" style="314" customWidth="1"/>
    <col min="5" max="5" width="28.7109375" customWidth="1"/>
  </cols>
  <sheetData>
    <row r="1" spans="2:11" ht="40.5" customHeight="1" x14ac:dyDescent="0.25">
      <c r="B1" s="151"/>
      <c r="C1" s="151"/>
      <c r="D1" s="367"/>
      <c r="E1" s="151"/>
      <c r="F1" s="151"/>
      <c r="G1" s="151"/>
      <c r="H1" s="151"/>
      <c r="I1" s="151"/>
      <c r="J1" s="151"/>
      <c r="K1" s="151"/>
    </row>
    <row r="2" spans="2:11" ht="6.75" customHeight="1" x14ac:dyDescent="0.25">
      <c r="B2" s="151"/>
      <c r="C2" s="151"/>
      <c r="D2" s="367"/>
      <c r="E2" s="151"/>
      <c r="F2" s="151"/>
      <c r="G2" s="151"/>
      <c r="H2" s="151"/>
      <c r="I2" s="151"/>
      <c r="J2" s="151"/>
      <c r="K2" s="151"/>
    </row>
    <row r="3" spans="2:11" ht="40.5" customHeight="1" x14ac:dyDescent="0.25">
      <c r="B3" s="151"/>
      <c r="C3" s="151"/>
      <c r="D3" s="367"/>
      <c r="E3" s="151"/>
      <c r="F3" s="151"/>
      <c r="G3" s="151"/>
      <c r="H3" s="151"/>
      <c r="I3" s="151"/>
      <c r="J3" s="151"/>
      <c r="K3" s="151"/>
    </row>
    <row r="4" spans="2:11" ht="40.5" customHeight="1" x14ac:dyDescent="0.25">
      <c r="B4" s="151"/>
      <c r="D4"/>
      <c r="E4" s="151"/>
      <c r="F4" s="151"/>
      <c r="G4" s="151"/>
      <c r="H4" s="151"/>
      <c r="I4" s="151"/>
      <c r="J4" s="151"/>
      <c r="K4" s="151"/>
    </row>
    <row r="5" spans="2:11" ht="40.5" customHeight="1" x14ac:dyDescent="0.25">
      <c r="B5" s="151"/>
      <c r="C5" s="151"/>
      <c r="D5" s="367"/>
      <c r="E5" s="151"/>
      <c r="F5" s="151"/>
      <c r="G5" s="151"/>
      <c r="H5" s="151"/>
      <c r="I5" s="151"/>
      <c r="J5" s="151"/>
      <c r="K5" s="151"/>
    </row>
    <row r="6" spans="2:11" ht="40.5" customHeight="1" x14ac:dyDescent="0.3">
      <c r="B6" s="441" t="s">
        <v>839</v>
      </c>
      <c r="C6" s="441"/>
      <c r="D6" s="441"/>
      <c r="E6" s="441"/>
      <c r="F6" s="151"/>
      <c r="G6" s="151"/>
      <c r="H6" s="151"/>
      <c r="I6" s="151"/>
      <c r="J6" s="151"/>
      <c r="K6" s="151"/>
    </row>
    <row r="7" spans="2:11" ht="31.5" customHeight="1" x14ac:dyDescent="0.3">
      <c r="B7" s="441" t="s">
        <v>840</v>
      </c>
      <c r="C7" s="441"/>
      <c r="D7" s="441"/>
      <c r="E7" s="441"/>
      <c r="F7" s="151"/>
      <c r="G7" s="151"/>
      <c r="H7" s="151"/>
      <c r="I7" s="151"/>
      <c r="J7" s="151"/>
      <c r="K7" s="151"/>
    </row>
    <row r="8" spans="2:11" ht="30.75" customHeight="1" x14ac:dyDescent="0.25">
      <c r="B8" s="151"/>
      <c r="C8" s="151"/>
      <c r="D8" s="367"/>
      <c r="E8" s="151"/>
      <c r="F8" s="151"/>
      <c r="G8" s="151"/>
      <c r="H8" s="151"/>
      <c r="I8" s="151"/>
      <c r="J8" s="151"/>
      <c r="K8" s="151"/>
    </row>
    <row r="9" spans="2:11" ht="30.75" customHeight="1" thickBot="1" x14ac:dyDescent="0.35">
      <c r="B9" s="151"/>
      <c r="C9" s="368" t="s">
        <v>2</v>
      </c>
      <c r="D9" s="367"/>
      <c r="E9" s="151"/>
      <c r="F9" s="151"/>
      <c r="G9" s="151"/>
      <c r="H9" s="151"/>
      <c r="I9" s="151"/>
      <c r="J9" s="151"/>
      <c r="K9" s="151"/>
    </row>
    <row r="10" spans="2:11" ht="43.5" customHeight="1" thickBot="1" x14ac:dyDescent="0.3">
      <c r="B10" s="369" t="s">
        <v>841</v>
      </c>
      <c r="C10" s="370" t="s">
        <v>3</v>
      </c>
      <c r="D10" s="371" t="s">
        <v>4</v>
      </c>
      <c r="E10" s="372" t="s">
        <v>842</v>
      </c>
      <c r="F10" s="151"/>
      <c r="G10" s="151"/>
      <c r="H10" s="151"/>
      <c r="I10" s="151"/>
      <c r="J10" s="151"/>
      <c r="K10" s="151"/>
    </row>
    <row r="11" spans="2:11" ht="33" customHeight="1" x14ac:dyDescent="0.4">
      <c r="B11" s="373">
        <v>1</v>
      </c>
      <c r="C11" s="374" t="s">
        <v>843</v>
      </c>
      <c r="D11" s="375" t="s">
        <v>373</v>
      </c>
      <c r="E11" s="376">
        <v>20000</v>
      </c>
      <c r="F11" s="151"/>
      <c r="G11" s="151"/>
      <c r="H11" s="151"/>
      <c r="I11" s="151"/>
      <c r="J11" s="151"/>
      <c r="K11" s="151"/>
    </row>
    <row r="12" spans="2:11" ht="33" customHeight="1" x14ac:dyDescent="0.4">
      <c r="B12" s="377">
        <v>2</v>
      </c>
      <c r="C12" s="378" t="s">
        <v>844</v>
      </c>
      <c r="D12" s="379" t="s">
        <v>373</v>
      </c>
      <c r="E12" s="380">
        <v>10500</v>
      </c>
      <c r="F12" s="151"/>
      <c r="G12" s="151"/>
      <c r="H12" s="151"/>
      <c r="I12" s="151"/>
      <c r="J12" s="151"/>
      <c r="K12" s="151"/>
    </row>
    <row r="13" spans="2:11" ht="33" customHeight="1" x14ac:dyDescent="0.4">
      <c r="B13" s="377">
        <v>3</v>
      </c>
      <c r="C13" s="378" t="s">
        <v>845</v>
      </c>
      <c r="D13" s="379" t="s">
        <v>373</v>
      </c>
      <c r="E13" s="380">
        <v>6000</v>
      </c>
      <c r="F13" s="151"/>
      <c r="G13" s="151"/>
      <c r="H13" s="151"/>
      <c r="I13" s="151"/>
      <c r="J13" s="151"/>
      <c r="K13" s="151"/>
    </row>
    <row r="14" spans="2:11" ht="33" customHeight="1" x14ac:dyDescent="0.4">
      <c r="B14" s="377">
        <v>4</v>
      </c>
      <c r="C14" s="378" t="s">
        <v>846</v>
      </c>
      <c r="D14" s="379" t="s">
        <v>373</v>
      </c>
      <c r="E14" s="380">
        <v>7000</v>
      </c>
      <c r="F14" s="151"/>
      <c r="G14" s="151"/>
      <c r="H14" s="151"/>
      <c r="I14" s="151"/>
      <c r="J14" s="151"/>
      <c r="K14" s="151"/>
    </row>
    <row r="15" spans="2:11" ht="33" customHeight="1" x14ac:dyDescent="0.4">
      <c r="B15" s="377">
        <v>5</v>
      </c>
      <c r="C15" s="378" t="s">
        <v>847</v>
      </c>
      <c r="D15" s="379" t="s">
        <v>373</v>
      </c>
      <c r="E15" s="380">
        <v>7000</v>
      </c>
      <c r="F15" s="151"/>
      <c r="G15" s="151"/>
      <c r="H15" s="151"/>
      <c r="I15" s="151"/>
      <c r="J15" s="151"/>
      <c r="K15" s="151"/>
    </row>
    <row r="16" spans="2:11" ht="33" customHeight="1" thickBot="1" x14ac:dyDescent="0.45">
      <c r="B16" s="381">
        <v>6</v>
      </c>
      <c r="C16" s="382" t="s">
        <v>848</v>
      </c>
      <c r="D16" s="383" t="s">
        <v>373</v>
      </c>
      <c r="E16" s="384">
        <v>10000</v>
      </c>
      <c r="F16" s="151"/>
      <c r="G16" s="151"/>
      <c r="H16" s="151"/>
      <c r="I16" s="151"/>
      <c r="J16" s="151"/>
      <c r="K16" s="151"/>
    </row>
    <row r="17" spans="2:11" ht="40.5" customHeight="1" thickBot="1" x14ac:dyDescent="0.45">
      <c r="B17" s="385"/>
      <c r="C17" s="386"/>
      <c r="D17" s="386"/>
      <c r="E17" s="387">
        <f>SUM(E11:E16)</f>
        <v>60500</v>
      </c>
      <c r="F17" s="151"/>
      <c r="G17" s="151"/>
      <c r="H17" s="151"/>
      <c r="I17" s="151"/>
      <c r="J17" s="151"/>
      <c r="K17" s="151"/>
    </row>
    <row r="19" spans="2:11" ht="36.75" customHeight="1" thickBot="1" x14ac:dyDescent="0.3">
      <c r="C19" s="346"/>
      <c r="D19"/>
    </row>
    <row r="20" spans="2:11" ht="42.75" customHeight="1" x14ac:dyDescent="0.4">
      <c r="C20" s="47" t="s">
        <v>75</v>
      </c>
      <c r="D20" s="246"/>
      <c r="E20" s="388"/>
    </row>
    <row r="21" spans="2:11" ht="42.75" customHeight="1" x14ac:dyDescent="0.4">
      <c r="C21" s="49" t="s">
        <v>76</v>
      </c>
      <c r="D21" s="246"/>
      <c r="E21" s="388"/>
    </row>
  </sheetData>
  <mergeCells count="2">
    <mergeCell ref="B6:E6"/>
    <mergeCell ref="B7:E7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NOMINA FIJA ENERO2022</vt:lpstr>
      <vt:lpstr>HND VALLE 05</vt:lpstr>
      <vt:lpstr>SABANETA 05</vt:lpstr>
      <vt:lpstr>BARAHONA 03</vt:lpstr>
      <vt:lpstr>BAHORUCO 04</vt:lpstr>
      <vt:lpstr>LOS FRIOS 05</vt:lpstr>
      <vt:lpstr>LAS CAÑITAS 06</vt:lpstr>
      <vt:lpstr>INDEPENDENCIA 07</vt:lpstr>
      <vt:lpstr>seguridad Sede </vt:lpstr>
      <vt:lpstr>MILITAR ADMINISTRATIVO</vt:lpstr>
      <vt:lpstr>Seguridad Palomino</vt:lpstr>
      <vt:lpstr>'BAHORUCO 04'!Área_de_impresión</vt:lpstr>
      <vt:lpstr>'BARAHONA 03'!Área_de_impresión</vt:lpstr>
      <vt:lpstr>'HND VALLE 05'!Área_de_impresión</vt:lpstr>
      <vt:lpstr>'INDEPENDENCIA 07'!Área_de_impresión</vt:lpstr>
      <vt:lpstr>'LAS CAÑITAS 06'!Área_de_impresión</vt:lpstr>
      <vt:lpstr>'LOS FRIOS 05'!Área_de_impresión</vt:lpstr>
      <vt:lpstr>'MILITAR ADMINISTRATIVO'!Área_de_impresión</vt:lpstr>
      <vt:lpstr>'NOMINA FIJA ENERO2022'!Área_de_impresión</vt:lpstr>
      <vt:lpstr>'SABANETA 05'!Área_de_impresión</vt:lpstr>
      <vt:lpstr>'Seguridad Palomino'!Área_de_impresión</vt:lpstr>
      <vt:lpstr>'seguridad Sede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 medina</cp:lastModifiedBy>
  <dcterms:created xsi:type="dcterms:W3CDTF">2023-06-26T12:21:34Z</dcterms:created>
  <dcterms:modified xsi:type="dcterms:W3CDTF">2023-07-03T13:07:32Z</dcterms:modified>
</cp:coreProperties>
</file>